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n.oloughlin\Documents\test\"/>
    </mc:Choice>
  </mc:AlternateContent>
  <xr:revisionPtr revIDLastSave="0" documentId="8_{0A6FC65C-AA9D-4A34-8AA4-7BA5A3841B7C}" xr6:coauthVersionLast="36" xr6:coauthVersionMax="36" xr10:uidLastSave="{00000000-0000-0000-0000-000000000000}"/>
  <bookViews>
    <workbookView xWindow="0" yWindow="0" windowWidth="28800" windowHeight="12375" activeTab="1" xr2:uid="{00000000-000D-0000-FFFF-FFFF00000000}"/>
  </bookViews>
  <sheets>
    <sheet name="Licence Information" sheetId="4" r:id="rId1"/>
    <sheet name="Mackas GW Monitoring" sheetId="2" r:id="rId2"/>
  </sheets>
  <calcPr calcId="162913"/>
</workbook>
</file>

<file path=xl/calcChain.xml><?xml version="1.0" encoding="utf-8"?>
<calcChain xmlns="http://schemas.openxmlformats.org/spreadsheetml/2006/main">
  <c r="AO4" i="2" l="1"/>
  <c r="BS50" i="2" l="1"/>
  <c r="BT50" i="2"/>
  <c r="BU50" i="2"/>
  <c r="BV50" i="2"/>
  <c r="BW50" i="2"/>
  <c r="BS51" i="2"/>
  <c r="BT51" i="2"/>
  <c r="BU51" i="2"/>
  <c r="BV51" i="2"/>
  <c r="BW51" i="2"/>
  <c r="BS52" i="2"/>
  <c r="BT52" i="2"/>
  <c r="BU52" i="2"/>
  <c r="BV52" i="2"/>
  <c r="BW52" i="2"/>
  <c r="BS53" i="2"/>
  <c r="BT53" i="2"/>
  <c r="BU53" i="2"/>
  <c r="BV53" i="2"/>
  <c r="BW53" i="2"/>
  <c r="BS54" i="2"/>
  <c r="BT54" i="2"/>
  <c r="BU54" i="2"/>
  <c r="BV54" i="2"/>
  <c r="BW54" i="2"/>
  <c r="BS55" i="2"/>
  <c r="BT55" i="2"/>
  <c r="BU55" i="2"/>
  <c r="BV55" i="2"/>
  <c r="BW55" i="2"/>
  <c r="BW49" i="2"/>
  <c r="BV49" i="2"/>
  <c r="BU49" i="2"/>
  <c r="BT49" i="2"/>
  <c r="BS49" i="2"/>
  <c r="BW46" i="2" l="1"/>
  <c r="BV46" i="2"/>
  <c r="BU46" i="2"/>
  <c r="BT46" i="2"/>
  <c r="BS46" i="2"/>
  <c r="BW45" i="2"/>
  <c r="BV45" i="2"/>
  <c r="BU45" i="2"/>
  <c r="BT45" i="2"/>
  <c r="BS45" i="2"/>
  <c r="BW44" i="2"/>
  <c r="BV44" i="2"/>
  <c r="BU44" i="2"/>
  <c r="BT44" i="2"/>
  <c r="BS44" i="2"/>
  <c r="BW43" i="2"/>
  <c r="BV43" i="2"/>
  <c r="BU43" i="2"/>
  <c r="BT43" i="2"/>
  <c r="BS43" i="2"/>
  <c r="BW42" i="2"/>
  <c r="BV42" i="2"/>
  <c r="BU42" i="2"/>
  <c r="BT42" i="2"/>
  <c r="BS42" i="2"/>
  <c r="BW41" i="2"/>
  <c r="BV41" i="2"/>
  <c r="BU41" i="2"/>
  <c r="BT41" i="2"/>
  <c r="BS41" i="2"/>
  <c r="BW40" i="2"/>
  <c r="BV40" i="2"/>
  <c r="BU40" i="2"/>
  <c r="BT40" i="2"/>
  <c r="BS40" i="2"/>
  <c r="BW37" i="2"/>
  <c r="BV37" i="2"/>
  <c r="BU37" i="2"/>
  <c r="BT37" i="2"/>
  <c r="BS37" i="2"/>
  <c r="BW36" i="2"/>
  <c r="BV36" i="2"/>
  <c r="BU36" i="2"/>
  <c r="BT36" i="2"/>
  <c r="BS36" i="2"/>
  <c r="BW35" i="2"/>
  <c r="BV35" i="2"/>
  <c r="BU35" i="2"/>
  <c r="BT35" i="2"/>
  <c r="BS35" i="2"/>
  <c r="BW34" i="2"/>
  <c r="BV34" i="2"/>
  <c r="BU34" i="2"/>
  <c r="BT34" i="2"/>
  <c r="BS34" i="2"/>
  <c r="BW33" i="2"/>
  <c r="BV33" i="2"/>
  <c r="BU33" i="2"/>
  <c r="BT33" i="2"/>
  <c r="BS33" i="2"/>
  <c r="BW32" i="2"/>
  <c r="BV32" i="2"/>
  <c r="BU32" i="2"/>
  <c r="BT32" i="2"/>
  <c r="BS32" i="2"/>
  <c r="BW31" i="2"/>
  <c r="BV31" i="2"/>
  <c r="BU31" i="2"/>
  <c r="BT31" i="2"/>
  <c r="BS31" i="2"/>
  <c r="BW28" i="2"/>
  <c r="BV28" i="2"/>
  <c r="BU28" i="2"/>
  <c r="BT28" i="2"/>
  <c r="BS28" i="2"/>
  <c r="BW27" i="2"/>
  <c r="BV27" i="2"/>
  <c r="BU27" i="2"/>
  <c r="BT27" i="2"/>
  <c r="BS27" i="2"/>
  <c r="BW26" i="2"/>
  <c r="BV26" i="2"/>
  <c r="BU26" i="2"/>
  <c r="BT26" i="2"/>
  <c r="BS26" i="2"/>
  <c r="BW25" i="2"/>
  <c r="BV25" i="2"/>
  <c r="BU25" i="2"/>
  <c r="BT25" i="2"/>
  <c r="BS25" i="2"/>
  <c r="BW24" i="2"/>
  <c r="BV24" i="2"/>
  <c r="BU24" i="2"/>
  <c r="BT24" i="2"/>
  <c r="BS24" i="2"/>
  <c r="BW23" i="2"/>
  <c r="BV23" i="2"/>
  <c r="BU23" i="2"/>
  <c r="BT23" i="2"/>
  <c r="BS23" i="2"/>
  <c r="BW22" i="2"/>
  <c r="BV22" i="2"/>
  <c r="BU22" i="2"/>
  <c r="BT22" i="2"/>
  <c r="BS22" i="2"/>
  <c r="BW19" i="2"/>
  <c r="BV19" i="2"/>
  <c r="BU19" i="2"/>
  <c r="BT19" i="2"/>
  <c r="BS19" i="2"/>
  <c r="BW18" i="2"/>
  <c r="BV18" i="2"/>
  <c r="BU18" i="2"/>
  <c r="BT18" i="2"/>
  <c r="BS18" i="2"/>
  <c r="BW17" i="2"/>
  <c r="BV17" i="2"/>
  <c r="BU17" i="2"/>
  <c r="BT17" i="2"/>
  <c r="BS17" i="2"/>
  <c r="BW16" i="2"/>
  <c r="BV16" i="2"/>
  <c r="BU16" i="2"/>
  <c r="BT16" i="2"/>
  <c r="BS16" i="2"/>
  <c r="BW15" i="2"/>
  <c r="BV15" i="2"/>
  <c r="BU15" i="2"/>
  <c r="BT15" i="2"/>
  <c r="BS15" i="2"/>
  <c r="BW14" i="2"/>
  <c r="BV14" i="2"/>
  <c r="BU14" i="2"/>
  <c r="BT14" i="2"/>
  <c r="BS14" i="2"/>
  <c r="BW13" i="2"/>
  <c r="BV13" i="2"/>
  <c r="BU13" i="2"/>
  <c r="BT13" i="2"/>
  <c r="BS13" i="2"/>
  <c r="BW10" i="2"/>
  <c r="BV10" i="2"/>
  <c r="BU10" i="2"/>
  <c r="BT10" i="2"/>
  <c r="BS10" i="2"/>
  <c r="BW9" i="2"/>
  <c r="BV9" i="2"/>
  <c r="BU9" i="2"/>
  <c r="BT9" i="2"/>
  <c r="BS9" i="2"/>
  <c r="BW8" i="2"/>
  <c r="BV8" i="2"/>
  <c r="BU8" i="2"/>
  <c r="BT8" i="2"/>
  <c r="BS8" i="2"/>
  <c r="BW7" i="2"/>
  <c r="BV7" i="2"/>
  <c r="BU7" i="2"/>
  <c r="BT7" i="2"/>
  <c r="BS7" i="2"/>
  <c r="BW6" i="2"/>
  <c r="BV6" i="2"/>
  <c r="BU6" i="2"/>
  <c r="BT6" i="2"/>
  <c r="BS6" i="2"/>
  <c r="BW5" i="2"/>
  <c r="BV5" i="2"/>
  <c r="BU5" i="2"/>
  <c r="BT5" i="2"/>
  <c r="BS5" i="2"/>
  <c r="BW4" i="2"/>
  <c r="BV4" i="2"/>
  <c r="BU4" i="2"/>
  <c r="BT4" i="2"/>
  <c r="BS4" i="2"/>
  <c r="BL51" i="2" l="1"/>
  <c r="BK42" i="2"/>
  <c r="BJ43" i="2"/>
  <c r="BJ44" i="2"/>
  <c r="BJ45" i="2"/>
  <c r="BJ46" i="2"/>
  <c r="BJ34" i="2"/>
  <c r="BK26" i="2"/>
  <c r="BK18" i="2"/>
  <c r="BM10" i="2"/>
  <c r="BL6" i="2"/>
  <c r="BJ6" i="2"/>
  <c r="BI6" i="2"/>
  <c r="BJ7" i="2" l="1"/>
  <c r="BM13" i="2" l="1"/>
  <c r="BK16" i="2"/>
  <c r="BM55" i="2"/>
  <c r="BL55" i="2"/>
  <c r="BK55" i="2"/>
  <c r="BJ55" i="2"/>
  <c r="BI55" i="2"/>
  <c r="BM54" i="2"/>
  <c r="BL54" i="2"/>
  <c r="BK54" i="2"/>
  <c r="BJ54" i="2"/>
  <c r="BI54" i="2"/>
  <c r="BM53" i="2"/>
  <c r="BL53" i="2"/>
  <c r="BK53" i="2"/>
  <c r="BJ53" i="2"/>
  <c r="BI53" i="2"/>
  <c r="BM52" i="2"/>
  <c r="BL52" i="2"/>
  <c r="BK52" i="2"/>
  <c r="BJ52" i="2"/>
  <c r="BI52" i="2"/>
  <c r="BM51" i="2"/>
  <c r="BK51" i="2"/>
  <c r="BJ51" i="2"/>
  <c r="BI51" i="2"/>
  <c r="BM50" i="2"/>
  <c r="BL50" i="2"/>
  <c r="BK50" i="2"/>
  <c r="BJ50" i="2"/>
  <c r="BI50" i="2"/>
  <c r="BM49" i="2"/>
  <c r="BL49" i="2"/>
  <c r="BK49" i="2"/>
  <c r="BJ49" i="2"/>
  <c r="BI49" i="2"/>
  <c r="BM46" i="2"/>
  <c r="BL46" i="2"/>
  <c r="BK46" i="2"/>
  <c r="BI46" i="2"/>
  <c r="BM45" i="2"/>
  <c r="BL45" i="2"/>
  <c r="BK45" i="2"/>
  <c r="BI45" i="2"/>
  <c r="BM44" i="2"/>
  <c r="BL44" i="2"/>
  <c r="BK44" i="2"/>
  <c r="BI44" i="2"/>
  <c r="BM43" i="2"/>
  <c r="BL43" i="2"/>
  <c r="BK43" i="2"/>
  <c r="BI43" i="2"/>
  <c r="BM42" i="2"/>
  <c r="BL42" i="2"/>
  <c r="BJ42" i="2"/>
  <c r="BI42" i="2"/>
  <c r="BM41" i="2"/>
  <c r="BL41" i="2"/>
  <c r="BK41" i="2"/>
  <c r="BJ41" i="2"/>
  <c r="BI41" i="2"/>
  <c r="BM40" i="2"/>
  <c r="BL40" i="2"/>
  <c r="BK40" i="2"/>
  <c r="BJ40" i="2"/>
  <c r="BI40" i="2"/>
  <c r="BM37" i="2"/>
  <c r="BL37" i="2"/>
  <c r="BK37" i="2"/>
  <c r="BJ37" i="2"/>
  <c r="BI37" i="2"/>
  <c r="BM36" i="2"/>
  <c r="BL36" i="2"/>
  <c r="BK36" i="2"/>
  <c r="BJ36" i="2"/>
  <c r="BI36" i="2"/>
  <c r="BM35" i="2"/>
  <c r="BL35" i="2"/>
  <c r="BK35" i="2"/>
  <c r="BJ35" i="2"/>
  <c r="BI35" i="2"/>
  <c r="BM34" i="2"/>
  <c r="BL34" i="2"/>
  <c r="BK34" i="2"/>
  <c r="BI34" i="2"/>
  <c r="BM33" i="2"/>
  <c r="BL33" i="2"/>
  <c r="BK33" i="2"/>
  <c r="BJ33" i="2"/>
  <c r="BI33" i="2"/>
  <c r="BM32" i="2"/>
  <c r="BL32" i="2"/>
  <c r="BK32" i="2"/>
  <c r="BJ32" i="2"/>
  <c r="BI32" i="2"/>
  <c r="BM31" i="2"/>
  <c r="BL31" i="2"/>
  <c r="BK31" i="2"/>
  <c r="BJ31" i="2"/>
  <c r="BI31" i="2"/>
  <c r="BM28" i="2"/>
  <c r="BL28" i="2"/>
  <c r="BK28" i="2"/>
  <c r="BJ28" i="2"/>
  <c r="BI28" i="2"/>
  <c r="BM27" i="2"/>
  <c r="BL27" i="2"/>
  <c r="BK27" i="2"/>
  <c r="BJ27" i="2"/>
  <c r="BI27" i="2"/>
  <c r="BM26" i="2"/>
  <c r="BL26" i="2"/>
  <c r="BJ26" i="2"/>
  <c r="BI26" i="2"/>
  <c r="BM25" i="2"/>
  <c r="BL25" i="2"/>
  <c r="BK25" i="2"/>
  <c r="BJ25" i="2"/>
  <c r="BI25" i="2"/>
  <c r="BM24" i="2"/>
  <c r="BL24" i="2"/>
  <c r="BK24" i="2"/>
  <c r="BJ24" i="2"/>
  <c r="BI24" i="2"/>
  <c r="BM23" i="2"/>
  <c r="BL23" i="2"/>
  <c r="BK23" i="2"/>
  <c r="BJ23" i="2"/>
  <c r="BI23" i="2"/>
  <c r="BM22" i="2"/>
  <c r="BL22" i="2"/>
  <c r="BK22" i="2"/>
  <c r="BJ22" i="2"/>
  <c r="BI22" i="2"/>
  <c r="BM19" i="2"/>
  <c r="BL19" i="2"/>
  <c r="BK19" i="2"/>
  <c r="BJ19" i="2"/>
  <c r="BI19" i="2"/>
  <c r="BM18" i="2"/>
  <c r="BL18" i="2"/>
  <c r="BJ18" i="2"/>
  <c r="BI18" i="2"/>
  <c r="BM17" i="2"/>
  <c r="BL17" i="2"/>
  <c r="BK17" i="2"/>
  <c r="BJ17" i="2"/>
  <c r="BI17" i="2"/>
  <c r="BM16" i="2"/>
  <c r="BL16" i="2"/>
  <c r="BJ16" i="2"/>
  <c r="BI16" i="2"/>
  <c r="BM15" i="2"/>
  <c r="BL15" i="2"/>
  <c r="BK15" i="2"/>
  <c r="BJ15" i="2"/>
  <c r="BI15" i="2"/>
  <c r="BM14" i="2"/>
  <c r="BL14" i="2"/>
  <c r="BK14" i="2"/>
  <c r="BJ14" i="2"/>
  <c r="BI14" i="2"/>
  <c r="BL10" i="2"/>
  <c r="BK10" i="2"/>
  <c r="BJ10" i="2"/>
  <c r="BI10" i="2"/>
  <c r="BM9" i="2"/>
  <c r="BL9" i="2"/>
  <c r="BK9" i="2"/>
  <c r="BJ9" i="2"/>
  <c r="BI9" i="2"/>
  <c r="BM8" i="2"/>
  <c r="BL8" i="2"/>
  <c r="BK8" i="2"/>
  <c r="BJ8" i="2"/>
  <c r="BI8" i="2"/>
  <c r="BM7" i="2"/>
  <c r="BL7" i="2"/>
  <c r="BK7" i="2"/>
  <c r="BI7" i="2"/>
  <c r="BM6" i="2"/>
  <c r="BK6" i="2"/>
  <c r="BM5" i="2"/>
  <c r="BL5" i="2"/>
  <c r="BK5" i="2"/>
  <c r="BJ5" i="2"/>
  <c r="BI5" i="2"/>
  <c r="BM4" i="2"/>
  <c r="BL4" i="2"/>
  <c r="BK4" i="2"/>
  <c r="BJ4" i="2"/>
  <c r="BI4" i="2"/>
  <c r="BL13" i="2" l="1"/>
  <c r="BI13" i="2"/>
  <c r="BJ13" i="2"/>
  <c r="BK13" i="2"/>
  <c r="AY54" i="2"/>
  <c r="BC55" i="2"/>
  <c r="BB55" i="2"/>
  <c r="BA55" i="2"/>
  <c r="AZ55" i="2"/>
  <c r="AY55" i="2"/>
  <c r="BC54" i="2"/>
  <c r="BB54" i="2"/>
  <c r="BA54" i="2"/>
  <c r="AZ54" i="2"/>
  <c r="BC53" i="2"/>
  <c r="BB53" i="2"/>
  <c r="BA53" i="2"/>
  <c r="AZ53" i="2"/>
  <c r="AY53" i="2"/>
  <c r="BC52" i="2"/>
  <c r="BB52" i="2"/>
  <c r="BA52" i="2"/>
  <c r="AZ52" i="2"/>
  <c r="AY52" i="2"/>
  <c r="BC51" i="2"/>
  <c r="BB51" i="2"/>
  <c r="BA51" i="2"/>
  <c r="AZ51" i="2"/>
  <c r="AY51" i="2"/>
  <c r="BC50" i="2"/>
  <c r="BB50" i="2"/>
  <c r="BA50" i="2"/>
  <c r="AZ50" i="2"/>
  <c r="AY50" i="2"/>
  <c r="BC49" i="2"/>
  <c r="BB49" i="2"/>
  <c r="BA49" i="2"/>
  <c r="AZ49" i="2"/>
  <c r="AY49" i="2"/>
  <c r="BC46" i="2"/>
  <c r="BB46" i="2"/>
  <c r="BA46" i="2"/>
  <c r="AZ46" i="2"/>
  <c r="AY46" i="2"/>
  <c r="BC45" i="2"/>
  <c r="BB45" i="2"/>
  <c r="BA45" i="2"/>
  <c r="AZ45" i="2"/>
  <c r="AY45" i="2"/>
  <c r="BC44" i="2"/>
  <c r="BB44" i="2"/>
  <c r="BA44" i="2"/>
  <c r="AZ44" i="2"/>
  <c r="AY44" i="2"/>
  <c r="BC43" i="2"/>
  <c r="BB43" i="2"/>
  <c r="BA43" i="2"/>
  <c r="AZ43" i="2"/>
  <c r="AY43" i="2"/>
  <c r="BC42" i="2"/>
  <c r="BB42" i="2"/>
  <c r="BA42" i="2"/>
  <c r="AZ42" i="2"/>
  <c r="AY42" i="2"/>
  <c r="BC41" i="2"/>
  <c r="BB41" i="2"/>
  <c r="BA41" i="2"/>
  <c r="AZ41" i="2"/>
  <c r="AY41" i="2"/>
  <c r="BC40" i="2"/>
  <c r="BB40" i="2"/>
  <c r="BA40" i="2"/>
  <c r="AZ40" i="2"/>
  <c r="AY40" i="2"/>
  <c r="BC37" i="2"/>
  <c r="BB37" i="2"/>
  <c r="BA37" i="2"/>
  <c r="AZ37" i="2"/>
  <c r="AY37" i="2"/>
  <c r="BC36" i="2"/>
  <c r="BB36" i="2"/>
  <c r="BA36" i="2"/>
  <c r="AZ36" i="2"/>
  <c r="AY36" i="2"/>
  <c r="BC35" i="2"/>
  <c r="BB35" i="2"/>
  <c r="BA35" i="2"/>
  <c r="AZ35" i="2"/>
  <c r="AY35" i="2"/>
  <c r="BC34" i="2"/>
  <c r="BB34" i="2"/>
  <c r="BA34" i="2"/>
  <c r="AZ34" i="2"/>
  <c r="AY34" i="2"/>
  <c r="BC33" i="2"/>
  <c r="BB33" i="2"/>
  <c r="BA33" i="2"/>
  <c r="AZ33" i="2"/>
  <c r="AY33" i="2"/>
  <c r="BC32" i="2"/>
  <c r="BB32" i="2"/>
  <c r="BA32" i="2"/>
  <c r="AZ32" i="2"/>
  <c r="AY32" i="2"/>
  <c r="BC31" i="2"/>
  <c r="BB31" i="2"/>
  <c r="BA31" i="2"/>
  <c r="AZ31" i="2"/>
  <c r="AY31" i="2"/>
  <c r="BC28" i="2"/>
  <c r="BB28" i="2"/>
  <c r="BA28" i="2"/>
  <c r="AZ28" i="2"/>
  <c r="AY28" i="2"/>
  <c r="BC27" i="2"/>
  <c r="BB27" i="2"/>
  <c r="BA27" i="2"/>
  <c r="AZ27" i="2"/>
  <c r="AY27" i="2"/>
  <c r="BC26" i="2"/>
  <c r="BB26" i="2"/>
  <c r="BA26" i="2"/>
  <c r="AZ26" i="2"/>
  <c r="AY26" i="2"/>
  <c r="BC25" i="2"/>
  <c r="BB25" i="2"/>
  <c r="BA25" i="2"/>
  <c r="AZ25" i="2"/>
  <c r="AY25" i="2"/>
  <c r="BC24" i="2"/>
  <c r="BB24" i="2"/>
  <c r="BA24" i="2"/>
  <c r="AZ24" i="2"/>
  <c r="AY24" i="2"/>
  <c r="BC23" i="2"/>
  <c r="BB23" i="2"/>
  <c r="BA23" i="2"/>
  <c r="AZ23" i="2"/>
  <c r="AY23" i="2"/>
  <c r="BC22" i="2"/>
  <c r="BB22" i="2"/>
  <c r="BA22" i="2"/>
  <c r="AZ22" i="2"/>
  <c r="AY22" i="2"/>
  <c r="BC19" i="2"/>
  <c r="BB19" i="2"/>
  <c r="BA19" i="2"/>
  <c r="AZ19" i="2"/>
  <c r="AY19" i="2"/>
  <c r="BC18" i="2"/>
  <c r="BB18" i="2"/>
  <c r="BA18" i="2"/>
  <c r="AZ18" i="2"/>
  <c r="AY18" i="2"/>
  <c r="BC17" i="2"/>
  <c r="BB17" i="2"/>
  <c r="BA17" i="2"/>
  <c r="AZ17" i="2"/>
  <c r="AY17" i="2"/>
  <c r="BC16" i="2"/>
  <c r="BB16" i="2"/>
  <c r="BA16" i="2"/>
  <c r="AZ16" i="2"/>
  <c r="AY16" i="2"/>
  <c r="BC15" i="2"/>
  <c r="BB15" i="2"/>
  <c r="BA15" i="2"/>
  <c r="AZ15" i="2"/>
  <c r="AY15" i="2"/>
  <c r="BC14" i="2"/>
  <c r="BB14" i="2"/>
  <c r="BA14" i="2"/>
  <c r="AZ14" i="2"/>
  <c r="AY14" i="2"/>
  <c r="BC13" i="2"/>
  <c r="BB13" i="2"/>
  <c r="BA13" i="2"/>
  <c r="AZ13" i="2"/>
  <c r="AY13" i="2"/>
  <c r="BC10" i="2"/>
  <c r="BB10" i="2"/>
  <c r="BA10" i="2"/>
  <c r="AZ10" i="2"/>
  <c r="AY10" i="2"/>
  <c r="BC9" i="2"/>
  <c r="BB9" i="2"/>
  <c r="BA9" i="2"/>
  <c r="AZ9" i="2"/>
  <c r="AY9" i="2"/>
  <c r="BC8" i="2"/>
  <c r="BB8" i="2"/>
  <c r="BA8" i="2"/>
  <c r="AZ8" i="2"/>
  <c r="AY8" i="2"/>
  <c r="BC7" i="2"/>
  <c r="BB7" i="2"/>
  <c r="BA7" i="2"/>
  <c r="AZ7" i="2"/>
  <c r="AY7" i="2"/>
  <c r="BC6" i="2"/>
  <c r="BB6" i="2"/>
  <c r="BA6" i="2"/>
  <c r="AZ6" i="2"/>
  <c r="AY6" i="2"/>
  <c r="BC5" i="2"/>
  <c r="BB5" i="2"/>
  <c r="BA5" i="2"/>
  <c r="AZ5" i="2"/>
  <c r="AY5" i="2"/>
  <c r="BC4" i="2"/>
  <c r="BB4" i="2"/>
  <c r="BA4" i="2"/>
  <c r="AZ4" i="2"/>
  <c r="AY4" i="2"/>
  <c r="AR4" i="2"/>
  <c r="AO25" i="2"/>
  <c r="AO24" i="2"/>
  <c r="AS35" i="2"/>
  <c r="AR36" i="2"/>
  <c r="AP35" i="2"/>
  <c r="AP33" i="2"/>
  <c r="AP31" i="2"/>
  <c r="AO34" i="2"/>
  <c r="AB13" i="2"/>
  <c r="AC13" i="2"/>
  <c r="AD13" i="2"/>
  <c r="AE13" i="2"/>
  <c r="AF13" i="2"/>
  <c r="AB14" i="2"/>
  <c r="AC14" i="2"/>
  <c r="AD14" i="2"/>
  <c r="AE14" i="2"/>
  <c r="AF14" i="2"/>
  <c r="AB15" i="2"/>
  <c r="AC15" i="2"/>
  <c r="AD15" i="2"/>
  <c r="AE15" i="2"/>
  <c r="AF15" i="2"/>
  <c r="AB16" i="2"/>
  <c r="AC16" i="2"/>
  <c r="AD16" i="2"/>
  <c r="AE16" i="2"/>
  <c r="AF16" i="2"/>
  <c r="AB17" i="2"/>
  <c r="AC17" i="2"/>
  <c r="AD17" i="2"/>
  <c r="AE17" i="2"/>
  <c r="AF17" i="2"/>
  <c r="AB18" i="2"/>
  <c r="AC18" i="2"/>
  <c r="AD18" i="2"/>
  <c r="AE18" i="2"/>
  <c r="AF18" i="2"/>
  <c r="AB19" i="2"/>
  <c r="AC19" i="2"/>
  <c r="AD19" i="2"/>
  <c r="AE19" i="2"/>
  <c r="AF19" i="2"/>
  <c r="AB22" i="2"/>
  <c r="AC22" i="2"/>
  <c r="AD22" i="2"/>
  <c r="AE22" i="2"/>
  <c r="AF22" i="2"/>
  <c r="AB23" i="2"/>
  <c r="AC23" i="2"/>
  <c r="AD23" i="2"/>
  <c r="AE23" i="2"/>
  <c r="AF23" i="2"/>
  <c r="AB24" i="2"/>
  <c r="AC24" i="2"/>
  <c r="AD24" i="2"/>
  <c r="AE24" i="2"/>
  <c r="AF24" i="2"/>
  <c r="AB25" i="2"/>
  <c r="AC25" i="2"/>
  <c r="AD25" i="2"/>
  <c r="AE25" i="2"/>
  <c r="AF25" i="2"/>
  <c r="AB26" i="2"/>
  <c r="AC26" i="2"/>
  <c r="AD26" i="2"/>
  <c r="AE26" i="2"/>
  <c r="AF26" i="2"/>
  <c r="AB27" i="2"/>
  <c r="AC27" i="2"/>
  <c r="AD27" i="2"/>
  <c r="AE27" i="2"/>
  <c r="AF27" i="2"/>
  <c r="AB28" i="2"/>
  <c r="AC28" i="2"/>
  <c r="AD28" i="2"/>
  <c r="AE28" i="2"/>
  <c r="AF28" i="2"/>
  <c r="AB31" i="2"/>
  <c r="AC31" i="2"/>
  <c r="AD31" i="2"/>
  <c r="AE31" i="2"/>
  <c r="AF31" i="2"/>
  <c r="AB32" i="2"/>
  <c r="AC32" i="2"/>
  <c r="AD32" i="2"/>
  <c r="AE32" i="2"/>
  <c r="AF32" i="2"/>
  <c r="AB33" i="2"/>
  <c r="AC33" i="2"/>
  <c r="AD33" i="2"/>
  <c r="AE33" i="2"/>
  <c r="AF33" i="2"/>
  <c r="AB34" i="2"/>
  <c r="AC34" i="2"/>
  <c r="AD34" i="2"/>
  <c r="AE34" i="2"/>
  <c r="AF34" i="2"/>
  <c r="AB35" i="2"/>
  <c r="AC35" i="2"/>
  <c r="AD35" i="2"/>
  <c r="AE35" i="2"/>
  <c r="AF35" i="2"/>
  <c r="AB36" i="2"/>
  <c r="AC36" i="2"/>
  <c r="AD36" i="2"/>
  <c r="AE36" i="2"/>
  <c r="AF36" i="2"/>
  <c r="AB37" i="2"/>
  <c r="AC37" i="2"/>
  <c r="AD37" i="2"/>
  <c r="AE37" i="2"/>
  <c r="AF37" i="2"/>
  <c r="AB40" i="2"/>
  <c r="AC40" i="2"/>
  <c r="AD40" i="2"/>
  <c r="AE40" i="2"/>
  <c r="AF40" i="2"/>
  <c r="AB41" i="2"/>
  <c r="AC41" i="2"/>
  <c r="AD41" i="2"/>
  <c r="AE41" i="2"/>
  <c r="AF41" i="2"/>
  <c r="AB42" i="2"/>
  <c r="AC42" i="2"/>
  <c r="AD42" i="2"/>
  <c r="AE42" i="2"/>
  <c r="AF42" i="2"/>
  <c r="AB43" i="2"/>
  <c r="AC43" i="2"/>
  <c r="AD43" i="2"/>
  <c r="AE43" i="2"/>
  <c r="AF43" i="2"/>
  <c r="AB44" i="2"/>
  <c r="AC44" i="2"/>
  <c r="AD44" i="2"/>
  <c r="AE44" i="2"/>
  <c r="AF44" i="2"/>
  <c r="AB45" i="2"/>
  <c r="AC45" i="2"/>
  <c r="AD45" i="2"/>
  <c r="AE45" i="2"/>
  <c r="AF45" i="2"/>
  <c r="AB46" i="2"/>
  <c r="AC46" i="2"/>
  <c r="AD46" i="2"/>
  <c r="AE46" i="2"/>
  <c r="AF46" i="2"/>
  <c r="AB49" i="2"/>
  <c r="AC49" i="2"/>
  <c r="AD49" i="2"/>
  <c r="AE49" i="2"/>
  <c r="AF49" i="2"/>
  <c r="AB50" i="2"/>
  <c r="AC50" i="2"/>
  <c r="AD50" i="2"/>
  <c r="AE50" i="2"/>
  <c r="AF50" i="2"/>
  <c r="AB51" i="2"/>
  <c r="AC51" i="2"/>
  <c r="AD51" i="2"/>
  <c r="AE51" i="2"/>
  <c r="AF51" i="2"/>
  <c r="AB52" i="2"/>
  <c r="AC52" i="2"/>
  <c r="AD52" i="2"/>
  <c r="AE52" i="2"/>
  <c r="AF52" i="2"/>
  <c r="AB53" i="2"/>
  <c r="AC53" i="2"/>
  <c r="AD53" i="2"/>
  <c r="AE53" i="2"/>
  <c r="AF53" i="2"/>
  <c r="AB54" i="2"/>
  <c r="AC54" i="2"/>
  <c r="AD54" i="2"/>
  <c r="AE54" i="2"/>
  <c r="AF54" i="2"/>
  <c r="AB55" i="2"/>
  <c r="AC55" i="2"/>
  <c r="AD55" i="2"/>
  <c r="AE55" i="2"/>
  <c r="AF55" i="2"/>
  <c r="AB5" i="2"/>
  <c r="AC5" i="2"/>
  <c r="AD5" i="2"/>
  <c r="AE5" i="2"/>
  <c r="AF5" i="2"/>
  <c r="AB6" i="2"/>
  <c r="AC6" i="2"/>
  <c r="AD6" i="2"/>
  <c r="AE6" i="2"/>
  <c r="AF6" i="2"/>
  <c r="AB7" i="2"/>
  <c r="AC7" i="2"/>
  <c r="AD7" i="2"/>
  <c r="AE7" i="2"/>
  <c r="AF7" i="2"/>
  <c r="AB8" i="2"/>
  <c r="AC8" i="2"/>
  <c r="AD8" i="2"/>
  <c r="AE8" i="2"/>
  <c r="AF8" i="2"/>
  <c r="AB9" i="2"/>
  <c r="AC9" i="2"/>
  <c r="AD9" i="2"/>
  <c r="AE9" i="2"/>
  <c r="AF9" i="2"/>
  <c r="AB10" i="2"/>
  <c r="AC10" i="2"/>
  <c r="AD10" i="2"/>
  <c r="AE10" i="2"/>
  <c r="AF10" i="2"/>
  <c r="AF4" i="2"/>
  <c r="AE4" i="2"/>
  <c r="AD4" i="2"/>
  <c r="AC4" i="2"/>
  <c r="AB4" i="2"/>
  <c r="AS55" i="2"/>
  <c r="AS54" i="2"/>
  <c r="AS53" i="2"/>
  <c r="AS52" i="2"/>
  <c r="AS51" i="2"/>
  <c r="AS50" i="2"/>
  <c r="AS49" i="2"/>
  <c r="AS46" i="2"/>
  <c r="AS45" i="2"/>
  <c r="AS44" i="2"/>
  <c r="AS43" i="2"/>
  <c r="AS42" i="2"/>
  <c r="AS41" i="2"/>
  <c r="AS40" i="2"/>
  <c r="AS37" i="2"/>
  <c r="AS36" i="2"/>
  <c r="AS34" i="2"/>
  <c r="AS33" i="2"/>
  <c r="AS32" i="2"/>
  <c r="AS31" i="2"/>
  <c r="AS28" i="2"/>
  <c r="AS27" i="2"/>
  <c r="AS26" i="2"/>
  <c r="AS25" i="2"/>
  <c r="AS24" i="2"/>
  <c r="AS23" i="2"/>
  <c r="AS22" i="2"/>
  <c r="AS19" i="2"/>
  <c r="AS18" i="2"/>
  <c r="AS17" i="2"/>
  <c r="AS16" i="2"/>
  <c r="AS15" i="2"/>
  <c r="AS14" i="2"/>
  <c r="AS13" i="2"/>
  <c r="AS10" i="2"/>
  <c r="AS9" i="2"/>
  <c r="AS8" i="2"/>
  <c r="AS7" i="2"/>
  <c r="AS6" i="2"/>
  <c r="AS5" i="2"/>
  <c r="AO5" i="2"/>
  <c r="AP5" i="2"/>
  <c r="AQ5" i="2"/>
  <c r="AR5" i="2"/>
  <c r="AO6" i="2"/>
  <c r="AP6" i="2"/>
  <c r="AQ6" i="2"/>
  <c r="AR6" i="2"/>
  <c r="AO7" i="2"/>
  <c r="AP7" i="2"/>
  <c r="AQ7" i="2"/>
  <c r="AR7" i="2"/>
  <c r="AO8" i="2"/>
  <c r="AP8" i="2"/>
  <c r="AQ8" i="2"/>
  <c r="AR8" i="2"/>
  <c r="AO9" i="2"/>
  <c r="AP9" i="2"/>
  <c r="AQ9" i="2"/>
  <c r="AR9" i="2"/>
  <c r="AO10" i="2"/>
  <c r="AP10" i="2"/>
  <c r="AQ10" i="2"/>
  <c r="AR10" i="2"/>
  <c r="AO13" i="2"/>
  <c r="AP13" i="2"/>
  <c r="AQ13" i="2"/>
  <c r="AR13" i="2"/>
  <c r="AO14" i="2"/>
  <c r="AP14" i="2"/>
  <c r="AQ14" i="2"/>
  <c r="AR14" i="2"/>
  <c r="AO15" i="2"/>
  <c r="AP15" i="2"/>
  <c r="AQ15" i="2"/>
  <c r="AR15" i="2"/>
  <c r="AO16" i="2"/>
  <c r="AP16" i="2"/>
  <c r="AQ16" i="2"/>
  <c r="AR16" i="2"/>
  <c r="AO17" i="2"/>
  <c r="AP17" i="2"/>
  <c r="AQ17" i="2"/>
  <c r="AR17" i="2"/>
  <c r="AO18" i="2"/>
  <c r="AP18" i="2"/>
  <c r="AQ18" i="2"/>
  <c r="AR18" i="2"/>
  <c r="AO19" i="2"/>
  <c r="AP19" i="2"/>
  <c r="AQ19" i="2"/>
  <c r="AR19" i="2"/>
  <c r="AO22" i="2"/>
  <c r="AP22" i="2"/>
  <c r="AQ22" i="2"/>
  <c r="AR22" i="2"/>
  <c r="AO23" i="2"/>
  <c r="AP23" i="2"/>
  <c r="AQ23" i="2"/>
  <c r="AR23" i="2"/>
  <c r="AP24" i="2"/>
  <c r="AQ24" i="2"/>
  <c r="AR24" i="2"/>
  <c r="AP25" i="2"/>
  <c r="AQ25" i="2"/>
  <c r="AR25" i="2"/>
  <c r="AO26" i="2"/>
  <c r="AP26" i="2"/>
  <c r="AQ26" i="2"/>
  <c r="AR26" i="2"/>
  <c r="AO27" i="2"/>
  <c r="AP27" i="2"/>
  <c r="AQ27" i="2"/>
  <c r="AR27" i="2"/>
  <c r="AO28" i="2"/>
  <c r="AP28" i="2"/>
  <c r="AQ28" i="2"/>
  <c r="AR28" i="2"/>
  <c r="AO31" i="2"/>
  <c r="AQ31" i="2"/>
  <c r="AR31" i="2"/>
  <c r="AO32" i="2"/>
  <c r="AP32" i="2"/>
  <c r="AQ32" i="2"/>
  <c r="AR32" i="2"/>
  <c r="AO33" i="2"/>
  <c r="AQ33" i="2"/>
  <c r="AR33" i="2"/>
  <c r="AP34" i="2"/>
  <c r="AQ34" i="2"/>
  <c r="AR34" i="2"/>
  <c r="AO35" i="2"/>
  <c r="AQ35" i="2"/>
  <c r="AR35" i="2"/>
  <c r="AO36" i="2"/>
  <c r="AP36" i="2"/>
  <c r="AQ36" i="2"/>
  <c r="AO37" i="2"/>
  <c r="AP37" i="2"/>
  <c r="AQ37" i="2"/>
  <c r="AR37" i="2"/>
  <c r="AO40" i="2"/>
  <c r="AP40" i="2"/>
  <c r="AQ40" i="2"/>
  <c r="AR40" i="2"/>
  <c r="AO41" i="2"/>
  <c r="AP41" i="2"/>
  <c r="AQ41" i="2"/>
  <c r="AR41" i="2"/>
  <c r="AO42" i="2"/>
  <c r="AP42" i="2"/>
  <c r="AQ42" i="2"/>
  <c r="AR42" i="2"/>
  <c r="AO43" i="2"/>
  <c r="AP43" i="2"/>
  <c r="AQ43" i="2"/>
  <c r="AR43" i="2"/>
  <c r="AO44" i="2"/>
  <c r="AP44" i="2"/>
  <c r="AQ44" i="2"/>
  <c r="AR44" i="2"/>
  <c r="AO45" i="2"/>
  <c r="AP45" i="2"/>
  <c r="AQ45" i="2"/>
  <c r="AR45" i="2"/>
  <c r="AO46" i="2"/>
  <c r="AP46" i="2"/>
  <c r="AQ46" i="2"/>
  <c r="AR46" i="2"/>
  <c r="AO49" i="2"/>
  <c r="AP49" i="2"/>
  <c r="AQ49" i="2"/>
  <c r="AR49" i="2"/>
  <c r="AO50" i="2"/>
  <c r="AP50" i="2"/>
  <c r="AQ50" i="2"/>
  <c r="AR50" i="2"/>
  <c r="AO51" i="2"/>
  <c r="AP51" i="2"/>
  <c r="AQ51" i="2"/>
  <c r="AR51" i="2"/>
  <c r="AO52" i="2"/>
  <c r="AP52" i="2"/>
  <c r="AQ52" i="2"/>
  <c r="AR52" i="2"/>
  <c r="AO53" i="2"/>
  <c r="AP53" i="2"/>
  <c r="AQ53" i="2"/>
  <c r="AR53" i="2"/>
  <c r="AO54" i="2"/>
  <c r="AP54" i="2"/>
  <c r="AQ54" i="2"/>
  <c r="AR54" i="2"/>
  <c r="AO55" i="2"/>
  <c r="AP55" i="2"/>
  <c r="AQ55" i="2"/>
  <c r="AR55" i="2"/>
  <c r="AP4" i="2" l="1"/>
  <c r="AQ4" i="2"/>
  <c r="AS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mudford</author>
    <author>Melissa Telford</author>
  </authors>
  <commentList>
    <comment ref="AK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emma mudford: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  <comment ref="AL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Melissa Telford: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  <comment ref="AK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emma mudford: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  <comment ref="AL17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Melissa Telford: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  <comment ref="AK2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emma mudford: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  <comment ref="AL26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Melissa Telford: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  <comment ref="AK2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emma mudford: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  <comment ref="AK3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emma mudford: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  <comment ref="AL35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Melissa Telford: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  <comment ref="AK4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emma mudford: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  <comment ref="AK5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Melissa Telford: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  <comment ref="AL5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Melissa Telford:</t>
        </r>
        <r>
          <rPr>
            <sz val="9"/>
            <color indexed="81"/>
            <rFont val="Tahoma"/>
            <family val="2"/>
          </rPr>
          <t xml:space="preserve">
&lt;0.001</t>
        </r>
      </text>
    </comment>
  </commentList>
</comments>
</file>

<file path=xl/sharedStrings.xml><?xml version="1.0" encoding="utf-8"?>
<sst xmlns="http://schemas.openxmlformats.org/spreadsheetml/2006/main" count="182" uniqueCount="37">
  <si>
    <t>Frequency</t>
  </si>
  <si>
    <t>Count</t>
  </si>
  <si>
    <t>Min</t>
  </si>
  <si>
    <t>Ave</t>
  </si>
  <si>
    <t>Max</t>
  </si>
  <si>
    <t>Median</t>
  </si>
  <si>
    <t>Depth</t>
  </si>
  <si>
    <t>mAHD</t>
  </si>
  <si>
    <t>Quarterly</t>
  </si>
  <si>
    <t>pH</t>
  </si>
  <si>
    <t>pH Unit</t>
  </si>
  <si>
    <t>Conductivity</t>
  </si>
  <si>
    <t>µS/cm</t>
  </si>
  <si>
    <t>Turbidity</t>
  </si>
  <si>
    <t>NTU</t>
  </si>
  <si>
    <t>Arsenic</t>
  </si>
  <si>
    <t>mg/L</t>
  </si>
  <si>
    <t>Manganese</t>
  </si>
  <si>
    <t>Iron</t>
  </si>
  <si>
    <t>&lt;0.1</t>
  </si>
  <si>
    <t>&lt;0.001</t>
  </si>
  <si>
    <t>*</t>
  </si>
  <si>
    <t>NA</t>
  </si>
  <si>
    <t>https://apps.epa.nsw.gov.au/prpoeoapp/Detail.aspx?instid=13218&amp;id=13218&amp;option=licence&amp;searchrange=licence&amp;range=POEO%20licence&amp;prp=no&amp;status=Issued</t>
  </si>
  <si>
    <t>Link to the full licence on the EPA website</t>
  </si>
  <si>
    <t xml:space="preserve">Licensee:
Macka's Sand Pty Ltd
2684 Nelson Bay Rd
Salt Ash NSW 2318
Premises:
Macka's Sand Extraction and Processing Facility
Off Nelson bay Road
Salt Ash NSW 2318
</t>
  </si>
  <si>
    <t>Licensee Address</t>
  </si>
  <si>
    <t>MACKA'S SAND PTY LTD</t>
  </si>
  <si>
    <t>License Holder</t>
  </si>
  <si>
    <t>Environment Protection Licence (EPL) Number</t>
  </si>
  <si>
    <t>Licence Information</t>
  </si>
  <si>
    <t>SP1 - EPA Point 1</t>
  </si>
  <si>
    <t>SP2 - EPA Point 2</t>
  </si>
  <si>
    <t>SP3 - EPA Point 3</t>
  </si>
  <si>
    <t>SP4 - EPA Point 4</t>
  </si>
  <si>
    <t>SP5 - EPA Point 5</t>
  </si>
  <si>
    <t>BL158 - EPA Point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</si>
</sst>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00"/>
    <numFmt numFmtId="166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61">
    <xf numFmtId="0" fontId="0" fillId="0" borderId="0" xfId="0"/>
    <xf numFmtId="2" fontId="0" fillId="0" borderId="0" xfId="0" applyNumberFormat="1"/>
    <xf numFmtId="0" fontId="18" fillId="0" borderId="0" xfId="0" applyFont="1" applyBorder="1"/>
    <xf numFmtId="164" fontId="18" fillId="33" borderId="0" xfId="57" applyNumberFormat="1" applyFont="1" applyFill="1" applyBorder="1"/>
    <xf numFmtId="14" fontId="19" fillId="0" borderId="0" xfId="57" applyNumberFormat="1" applyFont="1" applyBorder="1"/>
    <xf numFmtId="0" fontId="18" fillId="0" borderId="0" xfId="41"/>
    <xf numFmtId="0" fontId="19" fillId="0" borderId="0" xfId="41" applyFont="1" applyFill="1" applyBorder="1"/>
    <xf numFmtId="14" fontId="19" fillId="0" borderId="0" xfId="41" applyNumberFormat="1" applyFont="1" applyFill="1" applyBorder="1"/>
    <xf numFmtId="14" fontId="19" fillId="0" borderId="0" xfId="41" applyNumberFormat="1" applyFont="1" applyBorder="1"/>
    <xf numFmtId="0" fontId="19" fillId="0" borderId="0" xfId="41" applyFont="1" applyFill="1" applyBorder="1" applyAlignment="1">
      <alignment horizontal="center"/>
    </xf>
    <xf numFmtId="0" fontId="18" fillId="0" borderId="0" xfId="41" applyFont="1" applyFill="1" applyBorder="1"/>
    <xf numFmtId="0" fontId="18" fillId="0" borderId="0" xfId="41" applyFill="1" applyBorder="1"/>
    <xf numFmtId="0" fontId="18" fillId="0" borderId="0" xfId="41" applyFont="1" applyBorder="1"/>
    <xf numFmtId="0" fontId="18" fillId="0" borderId="0" xfId="41" applyBorder="1"/>
    <xf numFmtId="0" fontId="18" fillId="33" borderId="0" xfId="41" applyFill="1" applyBorder="1"/>
    <xf numFmtId="2" fontId="18" fillId="34" borderId="0" xfId="41" applyNumberFormat="1" applyFont="1" applyFill="1" applyBorder="1" applyAlignment="1">
      <alignment horizontal="center"/>
    </xf>
    <xf numFmtId="0" fontId="1" fillId="33" borderId="0" xfId="90" applyFill="1" applyBorder="1"/>
    <xf numFmtId="2" fontId="18" fillId="0" borderId="0" xfId="41" applyNumberFormat="1" applyFont="1" applyFill="1" applyBorder="1" applyAlignment="1">
      <alignment horizontal="center"/>
    </xf>
    <xf numFmtId="0" fontId="18" fillId="33" borderId="0" xfId="41" applyFont="1" applyFill="1" applyBorder="1"/>
    <xf numFmtId="0" fontId="19" fillId="0" borderId="0" xfId="41" applyFont="1" applyFill="1" applyBorder="1" applyAlignment="1">
      <alignment horizontal="left"/>
    </xf>
    <xf numFmtId="0" fontId="18" fillId="0" borderId="0" xfId="41" applyFont="1" applyFill="1" applyBorder="1" applyAlignment="1">
      <alignment horizontal="right"/>
    </xf>
    <xf numFmtId="2" fontId="20" fillId="33" borderId="0" xfId="41" applyNumberFormat="1" applyFont="1" applyFill="1" applyBorder="1" applyAlignment="1">
      <alignment horizontal="right" vertical="center" wrapText="1"/>
    </xf>
    <xf numFmtId="0" fontId="18" fillId="33" borderId="0" xfId="57" applyFont="1" applyFill="1" applyBorder="1"/>
    <xf numFmtId="0" fontId="18" fillId="33" borderId="0" xfId="74" applyFont="1" applyFill="1" applyBorder="1"/>
    <xf numFmtId="0" fontId="18" fillId="0" borderId="0" xfId="0" applyFont="1"/>
    <xf numFmtId="0" fontId="18" fillId="0" borderId="0" xfId="57"/>
    <xf numFmtId="14" fontId="19" fillId="0" borderId="0" xfId="57" applyNumberFormat="1" applyFont="1" applyFill="1" applyBorder="1"/>
    <xf numFmtId="14" fontId="19" fillId="0" borderId="0" xfId="57" applyNumberFormat="1" applyFont="1" applyBorder="1"/>
    <xf numFmtId="0" fontId="19" fillId="0" borderId="0" xfId="57" applyFont="1" applyFill="1" applyBorder="1" applyAlignment="1">
      <alignment horizontal="center"/>
    </xf>
    <xf numFmtId="0" fontId="18" fillId="0" borderId="0" xfId="57" applyFont="1" applyFill="1" applyBorder="1"/>
    <xf numFmtId="0" fontId="18" fillId="33" borderId="0" xfId="57" applyFill="1" applyBorder="1"/>
    <xf numFmtId="2" fontId="18" fillId="34" borderId="0" xfId="57" applyNumberFormat="1" applyFont="1" applyFill="1" applyBorder="1" applyAlignment="1">
      <alignment horizontal="center"/>
    </xf>
    <xf numFmtId="0" fontId="1" fillId="33" borderId="0" xfId="88" applyFill="1" applyBorder="1"/>
    <xf numFmtId="0" fontId="18" fillId="33" borderId="0" xfId="57" applyFont="1" applyFill="1" applyBorder="1"/>
    <xf numFmtId="2" fontId="20" fillId="33" borderId="0" xfId="57" applyNumberFormat="1" applyFont="1" applyFill="1" applyBorder="1" applyAlignment="1">
      <alignment horizontal="right" vertical="center" wrapText="1"/>
    </xf>
    <xf numFmtId="2" fontId="20" fillId="33" borderId="0" xfId="57" applyNumberFormat="1" applyFont="1" applyFill="1" applyBorder="1" applyAlignment="1">
      <alignment horizontal="right" vertical="center"/>
    </xf>
    <xf numFmtId="0" fontId="20" fillId="33" borderId="0" xfId="57" applyFont="1" applyFill="1" applyBorder="1" applyAlignment="1">
      <alignment horizontal="right" vertical="center"/>
    </xf>
    <xf numFmtId="0" fontId="18" fillId="33" borderId="0" xfId="57" applyFill="1"/>
    <xf numFmtId="2" fontId="18" fillId="36" borderId="0" xfId="57" applyNumberFormat="1" applyFont="1" applyFill="1" applyBorder="1" applyAlignment="1">
      <alignment horizontal="center"/>
    </xf>
    <xf numFmtId="1" fontId="18" fillId="33" borderId="0" xfId="57" applyNumberFormat="1" applyFont="1" applyFill="1" applyBorder="1"/>
    <xf numFmtId="165" fontId="18" fillId="33" borderId="0" xfId="57" applyNumberFormat="1" applyFont="1" applyFill="1" applyBorder="1"/>
    <xf numFmtId="14" fontId="19" fillId="0" borderId="0" xfId="0" applyNumberFormat="1" applyFont="1"/>
    <xf numFmtId="0" fontId="18" fillId="33" borderId="0" xfId="57" applyNumberFormat="1" applyFont="1" applyFill="1" applyBorder="1"/>
    <xf numFmtId="165" fontId="18" fillId="33" borderId="0" xfId="74" applyNumberFormat="1" applyFont="1" applyFill="1" applyBorder="1"/>
    <xf numFmtId="0" fontId="0" fillId="0" borderId="0" xfId="0" applyAlignment="1">
      <alignment horizontal="left"/>
    </xf>
    <xf numFmtId="0" fontId="0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5" fillId="0" borderId="0" xfId="91" applyFont="1" applyAlignment="1" applyProtection="1">
      <alignment wrapText="1"/>
    </xf>
    <xf numFmtId="0" fontId="26" fillId="0" borderId="0" xfId="0" applyFont="1"/>
    <xf numFmtId="0" fontId="26" fillId="0" borderId="0" xfId="0" applyFont="1" applyAlignment="1">
      <alignment horizontal="left"/>
    </xf>
    <xf numFmtId="0" fontId="24" fillId="0" borderId="10" xfId="91" applyBorder="1" applyAlignment="1" applyProtection="1">
      <alignment horizontal="left" wrapText="1"/>
    </xf>
    <xf numFmtId="0" fontId="27" fillId="0" borderId="10" xfId="0" applyFont="1" applyBorder="1" applyAlignment="1">
      <alignment horizontal="left" vertical="top"/>
    </xf>
    <xf numFmtId="0" fontId="26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vertical="top"/>
    </xf>
    <xf numFmtId="0" fontId="26" fillId="0" borderId="10" xfId="0" applyFont="1" applyBorder="1" applyAlignment="1">
      <alignment horizontal="left"/>
    </xf>
    <xf numFmtId="0" fontId="27" fillId="0" borderId="10" xfId="0" applyFont="1" applyBorder="1"/>
    <xf numFmtId="0" fontId="27" fillId="0" borderId="10" xfId="0" applyFont="1" applyBorder="1" applyAlignment="1">
      <alignment wrapText="1"/>
    </xf>
    <xf numFmtId="0" fontId="28" fillId="0" borderId="0" xfId="0" applyFont="1"/>
    <xf numFmtId="0" fontId="19" fillId="35" borderId="0" xfId="41" applyFont="1" applyFill="1" applyBorder="1" applyAlignment="1">
      <alignment horizontal="center"/>
    </xf>
    <xf numFmtId="0" fontId="19" fillId="35" borderId="0" xfId="57" applyFont="1" applyFill="1" applyBorder="1" applyAlignment="1">
      <alignment horizontal="center"/>
    </xf>
  </cellXfs>
  <cellStyles count="346">
    <cellStyle name="20% - Accent1" xfId="18" builtinId="30" customBuiltin="1"/>
    <cellStyle name="20% - Accent1 2" xfId="45" xr:uid="{00000000-0005-0000-0000-000001000000}"/>
    <cellStyle name="20% - Accent1 2 2" xfId="92" xr:uid="{00000000-0005-0000-0000-000002000000}"/>
    <cellStyle name="20% - Accent1 2 3" xfId="93" xr:uid="{00000000-0005-0000-0000-000003000000}"/>
    <cellStyle name="20% - Accent1 3" xfId="62" xr:uid="{00000000-0005-0000-0000-000004000000}"/>
    <cellStyle name="20% - Accent1 3 2" xfId="94" xr:uid="{00000000-0005-0000-0000-000005000000}"/>
    <cellStyle name="20% - Accent1 3 3" xfId="95" xr:uid="{00000000-0005-0000-0000-000006000000}"/>
    <cellStyle name="20% - Accent1 4" xfId="76" xr:uid="{00000000-0005-0000-0000-000007000000}"/>
    <cellStyle name="20% - Accent1 4 2" xfId="96" xr:uid="{00000000-0005-0000-0000-000008000000}"/>
    <cellStyle name="20% - Accent1 4 3" xfId="97" xr:uid="{00000000-0005-0000-0000-000009000000}"/>
    <cellStyle name="20% - Accent1 5" xfId="98" xr:uid="{00000000-0005-0000-0000-00000A000000}"/>
    <cellStyle name="20% - Accent1 5 2" xfId="99" xr:uid="{00000000-0005-0000-0000-00000B000000}"/>
    <cellStyle name="20% - Accent1 5 3" xfId="100" xr:uid="{00000000-0005-0000-0000-00000C000000}"/>
    <cellStyle name="20% - Accent1 6" xfId="101" xr:uid="{00000000-0005-0000-0000-00000D000000}"/>
    <cellStyle name="20% - Accent1 7" xfId="102" xr:uid="{00000000-0005-0000-0000-00000E000000}"/>
    <cellStyle name="20% - Accent1 8" xfId="103" xr:uid="{00000000-0005-0000-0000-00000F000000}"/>
    <cellStyle name="20% - Accent1 9" xfId="104" xr:uid="{00000000-0005-0000-0000-000010000000}"/>
    <cellStyle name="20% - Accent2" xfId="22" builtinId="34" customBuiltin="1"/>
    <cellStyle name="20% - Accent2 2" xfId="47" xr:uid="{00000000-0005-0000-0000-000012000000}"/>
    <cellStyle name="20% - Accent2 2 2" xfId="105" xr:uid="{00000000-0005-0000-0000-000013000000}"/>
    <cellStyle name="20% - Accent2 2 3" xfId="106" xr:uid="{00000000-0005-0000-0000-000014000000}"/>
    <cellStyle name="20% - Accent2 3" xfId="64" xr:uid="{00000000-0005-0000-0000-000015000000}"/>
    <cellStyle name="20% - Accent2 3 2" xfId="107" xr:uid="{00000000-0005-0000-0000-000016000000}"/>
    <cellStyle name="20% - Accent2 3 3" xfId="108" xr:uid="{00000000-0005-0000-0000-000017000000}"/>
    <cellStyle name="20% - Accent2 4" xfId="78" xr:uid="{00000000-0005-0000-0000-000018000000}"/>
    <cellStyle name="20% - Accent2 4 2" xfId="109" xr:uid="{00000000-0005-0000-0000-000019000000}"/>
    <cellStyle name="20% - Accent2 4 3" xfId="110" xr:uid="{00000000-0005-0000-0000-00001A000000}"/>
    <cellStyle name="20% - Accent2 5" xfId="111" xr:uid="{00000000-0005-0000-0000-00001B000000}"/>
    <cellStyle name="20% - Accent2 5 2" xfId="112" xr:uid="{00000000-0005-0000-0000-00001C000000}"/>
    <cellStyle name="20% - Accent2 5 3" xfId="113" xr:uid="{00000000-0005-0000-0000-00001D000000}"/>
    <cellStyle name="20% - Accent2 6" xfId="114" xr:uid="{00000000-0005-0000-0000-00001E000000}"/>
    <cellStyle name="20% - Accent2 7" xfId="115" xr:uid="{00000000-0005-0000-0000-00001F000000}"/>
    <cellStyle name="20% - Accent2 8" xfId="116" xr:uid="{00000000-0005-0000-0000-000020000000}"/>
    <cellStyle name="20% - Accent2 9" xfId="117" xr:uid="{00000000-0005-0000-0000-000021000000}"/>
    <cellStyle name="20% - Accent3" xfId="26" builtinId="38" customBuiltin="1"/>
    <cellStyle name="20% - Accent3 2" xfId="49" xr:uid="{00000000-0005-0000-0000-000023000000}"/>
    <cellStyle name="20% - Accent3 2 2" xfId="118" xr:uid="{00000000-0005-0000-0000-000024000000}"/>
    <cellStyle name="20% - Accent3 2 3" xfId="119" xr:uid="{00000000-0005-0000-0000-000025000000}"/>
    <cellStyle name="20% - Accent3 3" xfId="66" xr:uid="{00000000-0005-0000-0000-000026000000}"/>
    <cellStyle name="20% - Accent3 3 2" xfId="120" xr:uid="{00000000-0005-0000-0000-000027000000}"/>
    <cellStyle name="20% - Accent3 3 3" xfId="121" xr:uid="{00000000-0005-0000-0000-000028000000}"/>
    <cellStyle name="20% - Accent3 4" xfId="80" xr:uid="{00000000-0005-0000-0000-000029000000}"/>
    <cellStyle name="20% - Accent3 4 2" xfId="122" xr:uid="{00000000-0005-0000-0000-00002A000000}"/>
    <cellStyle name="20% - Accent3 4 3" xfId="123" xr:uid="{00000000-0005-0000-0000-00002B000000}"/>
    <cellStyle name="20% - Accent3 5" xfId="124" xr:uid="{00000000-0005-0000-0000-00002C000000}"/>
    <cellStyle name="20% - Accent3 5 2" xfId="125" xr:uid="{00000000-0005-0000-0000-00002D000000}"/>
    <cellStyle name="20% - Accent3 5 3" xfId="126" xr:uid="{00000000-0005-0000-0000-00002E000000}"/>
    <cellStyle name="20% - Accent3 6" xfId="127" xr:uid="{00000000-0005-0000-0000-00002F000000}"/>
    <cellStyle name="20% - Accent3 7" xfId="128" xr:uid="{00000000-0005-0000-0000-000030000000}"/>
    <cellStyle name="20% - Accent3 8" xfId="129" xr:uid="{00000000-0005-0000-0000-000031000000}"/>
    <cellStyle name="20% - Accent3 9" xfId="130" xr:uid="{00000000-0005-0000-0000-000032000000}"/>
    <cellStyle name="20% - Accent4" xfId="30" builtinId="42" customBuiltin="1"/>
    <cellStyle name="20% - Accent4 2" xfId="51" xr:uid="{00000000-0005-0000-0000-000034000000}"/>
    <cellStyle name="20% - Accent4 2 2" xfId="131" xr:uid="{00000000-0005-0000-0000-000035000000}"/>
    <cellStyle name="20% - Accent4 2 3" xfId="132" xr:uid="{00000000-0005-0000-0000-000036000000}"/>
    <cellStyle name="20% - Accent4 3" xfId="68" xr:uid="{00000000-0005-0000-0000-000037000000}"/>
    <cellStyle name="20% - Accent4 3 2" xfId="133" xr:uid="{00000000-0005-0000-0000-000038000000}"/>
    <cellStyle name="20% - Accent4 3 3" xfId="134" xr:uid="{00000000-0005-0000-0000-000039000000}"/>
    <cellStyle name="20% - Accent4 4" xfId="82" xr:uid="{00000000-0005-0000-0000-00003A000000}"/>
    <cellStyle name="20% - Accent4 4 2" xfId="135" xr:uid="{00000000-0005-0000-0000-00003B000000}"/>
    <cellStyle name="20% - Accent4 4 3" xfId="136" xr:uid="{00000000-0005-0000-0000-00003C000000}"/>
    <cellStyle name="20% - Accent4 5" xfId="137" xr:uid="{00000000-0005-0000-0000-00003D000000}"/>
    <cellStyle name="20% - Accent4 5 2" xfId="138" xr:uid="{00000000-0005-0000-0000-00003E000000}"/>
    <cellStyle name="20% - Accent4 5 3" xfId="139" xr:uid="{00000000-0005-0000-0000-00003F000000}"/>
    <cellStyle name="20% - Accent4 6" xfId="140" xr:uid="{00000000-0005-0000-0000-000040000000}"/>
    <cellStyle name="20% - Accent4 7" xfId="141" xr:uid="{00000000-0005-0000-0000-000041000000}"/>
    <cellStyle name="20% - Accent4 8" xfId="142" xr:uid="{00000000-0005-0000-0000-000042000000}"/>
    <cellStyle name="20% - Accent4 9" xfId="143" xr:uid="{00000000-0005-0000-0000-000043000000}"/>
    <cellStyle name="20% - Accent5" xfId="34" builtinId="46" customBuiltin="1"/>
    <cellStyle name="20% - Accent5 2" xfId="53" xr:uid="{00000000-0005-0000-0000-000045000000}"/>
    <cellStyle name="20% - Accent5 2 2" xfId="144" xr:uid="{00000000-0005-0000-0000-000046000000}"/>
    <cellStyle name="20% - Accent5 2 3" xfId="145" xr:uid="{00000000-0005-0000-0000-000047000000}"/>
    <cellStyle name="20% - Accent5 3" xfId="70" xr:uid="{00000000-0005-0000-0000-000048000000}"/>
    <cellStyle name="20% - Accent5 3 2" xfId="146" xr:uid="{00000000-0005-0000-0000-000049000000}"/>
    <cellStyle name="20% - Accent5 3 3" xfId="147" xr:uid="{00000000-0005-0000-0000-00004A000000}"/>
    <cellStyle name="20% - Accent5 4" xfId="84" xr:uid="{00000000-0005-0000-0000-00004B000000}"/>
    <cellStyle name="20% - Accent5 4 2" xfId="148" xr:uid="{00000000-0005-0000-0000-00004C000000}"/>
    <cellStyle name="20% - Accent5 4 3" xfId="149" xr:uid="{00000000-0005-0000-0000-00004D000000}"/>
    <cellStyle name="20% - Accent5 5" xfId="150" xr:uid="{00000000-0005-0000-0000-00004E000000}"/>
    <cellStyle name="20% - Accent5 5 2" xfId="151" xr:uid="{00000000-0005-0000-0000-00004F000000}"/>
    <cellStyle name="20% - Accent5 5 3" xfId="152" xr:uid="{00000000-0005-0000-0000-000050000000}"/>
    <cellStyle name="20% - Accent5 6" xfId="153" xr:uid="{00000000-0005-0000-0000-000051000000}"/>
    <cellStyle name="20% - Accent5 7" xfId="154" xr:uid="{00000000-0005-0000-0000-000052000000}"/>
    <cellStyle name="20% - Accent5 8" xfId="155" xr:uid="{00000000-0005-0000-0000-000053000000}"/>
    <cellStyle name="20% - Accent5 9" xfId="156" xr:uid="{00000000-0005-0000-0000-000054000000}"/>
    <cellStyle name="20% - Accent6" xfId="38" builtinId="50" customBuiltin="1"/>
    <cellStyle name="20% - Accent6 2" xfId="55" xr:uid="{00000000-0005-0000-0000-000056000000}"/>
    <cellStyle name="20% - Accent6 2 2" xfId="157" xr:uid="{00000000-0005-0000-0000-000057000000}"/>
    <cellStyle name="20% - Accent6 2 3" xfId="158" xr:uid="{00000000-0005-0000-0000-000058000000}"/>
    <cellStyle name="20% - Accent6 3" xfId="72" xr:uid="{00000000-0005-0000-0000-000059000000}"/>
    <cellStyle name="20% - Accent6 3 2" xfId="159" xr:uid="{00000000-0005-0000-0000-00005A000000}"/>
    <cellStyle name="20% - Accent6 3 3" xfId="160" xr:uid="{00000000-0005-0000-0000-00005B000000}"/>
    <cellStyle name="20% - Accent6 4" xfId="86" xr:uid="{00000000-0005-0000-0000-00005C000000}"/>
    <cellStyle name="20% - Accent6 4 2" xfId="161" xr:uid="{00000000-0005-0000-0000-00005D000000}"/>
    <cellStyle name="20% - Accent6 4 3" xfId="162" xr:uid="{00000000-0005-0000-0000-00005E000000}"/>
    <cellStyle name="20% - Accent6 5" xfId="163" xr:uid="{00000000-0005-0000-0000-00005F000000}"/>
    <cellStyle name="20% - Accent6 5 2" xfId="164" xr:uid="{00000000-0005-0000-0000-000060000000}"/>
    <cellStyle name="20% - Accent6 5 3" xfId="165" xr:uid="{00000000-0005-0000-0000-000061000000}"/>
    <cellStyle name="20% - Accent6 6" xfId="166" xr:uid="{00000000-0005-0000-0000-000062000000}"/>
    <cellStyle name="20% - Accent6 7" xfId="167" xr:uid="{00000000-0005-0000-0000-000063000000}"/>
    <cellStyle name="20% - Accent6 8" xfId="168" xr:uid="{00000000-0005-0000-0000-000064000000}"/>
    <cellStyle name="20% - Accent6 9" xfId="169" xr:uid="{00000000-0005-0000-0000-000065000000}"/>
    <cellStyle name="40% - Accent1" xfId="19" builtinId="31" customBuiltin="1"/>
    <cellStyle name="40% - Accent1 2" xfId="46" xr:uid="{00000000-0005-0000-0000-000067000000}"/>
    <cellStyle name="40% - Accent1 2 2" xfId="170" xr:uid="{00000000-0005-0000-0000-000068000000}"/>
    <cellStyle name="40% - Accent1 2 3" xfId="171" xr:uid="{00000000-0005-0000-0000-000069000000}"/>
    <cellStyle name="40% - Accent1 3" xfId="63" xr:uid="{00000000-0005-0000-0000-00006A000000}"/>
    <cellStyle name="40% - Accent1 3 2" xfId="172" xr:uid="{00000000-0005-0000-0000-00006B000000}"/>
    <cellStyle name="40% - Accent1 3 3" xfId="173" xr:uid="{00000000-0005-0000-0000-00006C000000}"/>
    <cellStyle name="40% - Accent1 4" xfId="77" xr:uid="{00000000-0005-0000-0000-00006D000000}"/>
    <cellStyle name="40% - Accent1 4 2" xfId="174" xr:uid="{00000000-0005-0000-0000-00006E000000}"/>
    <cellStyle name="40% - Accent1 4 3" xfId="175" xr:uid="{00000000-0005-0000-0000-00006F000000}"/>
    <cellStyle name="40% - Accent1 5" xfId="176" xr:uid="{00000000-0005-0000-0000-000070000000}"/>
    <cellStyle name="40% - Accent1 5 2" xfId="177" xr:uid="{00000000-0005-0000-0000-000071000000}"/>
    <cellStyle name="40% - Accent1 5 3" xfId="178" xr:uid="{00000000-0005-0000-0000-000072000000}"/>
    <cellStyle name="40% - Accent1 6" xfId="179" xr:uid="{00000000-0005-0000-0000-000073000000}"/>
    <cellStyle name="40% - Accent1 7" xfId="180" xr:uid="{00000000-0005-0000-0000-000074000000}"/>
    <cellStyle name="40% - Accent1 8" xfId="181" xr:uid="{00000000-0005-0000-0000-000075000000}"/>
    <cellStyle name="40% - Accent1 9" xfId="182" xr:uid="{00000000-0005-0000-0000-000076000000}"/>
    <cellStyle name="40% - Accent2" xfId="23" builtinId="35" customBuiltin="1"/>
    <cellStyle name="40% - Accent2 2" xfId="48" xr:uid="{00000000-0005-0000-0000-000078000000}"/>
    <cellStyle name="40% - Accent2 2 2" xfId="183" xr:uid="{00000000-0005-0000-0000-000079000000}"/>
    <cellStyle name="40% - Accent2 2 3" xfId="184" xr:uid="{00000000-0005-0000-0000-00007A000000}"/>
    <cellStyle name="40% - Accent2 3" xfId="65" xr:uid="{00000000-0005-0000-0000-00007B000000}"/>
    <cellStyle name="40% - Accent2 3 2" xfId="185" xr:uid="{00000000-0005-0000-0000-00007C000000}"/>
    <cellStyle name="40% - Accent2 3 3" xfId="186" xr:uid="{00000000-0005-0000-0000-00007D000000}"/>
    <cellStyle name="40% - Accent2 4" xfId="79" xr:uid="{00000000-0005-0000-0000-00007E000000}"/>
    <cellStyle name="40% - Accent2 4 2" xfId="187" xr:uid="{00000000-0005-0000-0000-00007F000000}"/>
    <cellStyle name="40% - Accent2 4 3" xfId="188" xr:uid="{00000000-0005-0000-0000-000080000000}"/>
    <cellStyle name="40% - Accent2 5" xfId="189" xr:uid="{00000000-0005-0000-0000-000081000000}"/>
    <cellStyle name="40% - Accent2 5 2" xfId="190" xr:uid="{00000000-0005-0000-0000-000082000000}"/>
    <cellStyle name="40% - Accent2 5 3" xfId="191" xr:uid="{00000000-0005-0000-0000-000083000000}"/>
    <cellStyle name="40% - Accent2 6" xfId="192" xr:uid="{00000000-0005-0000-0000-000084000000}"/>
    <cellStyle name="40% - Accent2 7" xfId="193" xr:uid="{00000000-0005-0000-0000-000085000000}"/>
    <cellStyle name="40% - Accent2 8" xfId="194" xr:uid="{00000000-0005-0000-0000-000086000000}"/>
    <cellStyle name="40% - Accent2 9" xfId="195" xr:uid="{00000000-0005-0000-0000-000087000000}"/>
    <cellStyle name="40% - Accent3" xfId="27" builtinId="39" customBuiltin="1"/>
    <cellStyle name="40% - Accent3 2" xfId="50" xr:uid="{00000000-0005-0000-0000-000089000000}"/>
    <cellStyle name="40% - Accent3 2 2" xfId="196" xr:uid="{00000000-0005-0000-0000-00008A000000}"/>
    <cellStyle name="40% - Accent3 2 3" xfId="197" xr:uid="{00000000-0005-0000-0000-00008B000000}"/>
    <cellStyle name="40% - Accent3 3" xfId="67" xr:uid="{00000000-0005-0000-0000-00008C000000}"/>
    <cellStyle name="40% - Accent3 3 2" xfId="198" xr:uid="{00000000-0005-0000-0000-00008D000000}"/>
    <cellStyle name="40% - Accent3 3 3" xfId="199" xr:uid="{00000000-0005-0000-0000-00008E000000}"/>
    <cellStyle name="40% - Accent3 4" xfId="81" xr:uid="{00000000-0005-0000-0000-00008F000000}"/>
    <cellStyle name="40% - Accent3 4 2" xfId="200" xr:uid="{00000000-0005-0000-0000-000090000000}"/>
    <cellStyle name="40% - Accent3 4 3" xfId="201" xr:uid="{00000000-0005-0000-0000-000091000000}"/>
    <cellStyle name="40% - Accent3 5" xfId="202" xr:uid="{00000000-0005-0000-0000-000092000000}"/>
    <cellStyle name="40% - Accent3 5 2" xfId="203" xr:uid="{00000000-0005-0000-0000-000093000000}"/>
    <cellStyle name="40% - Accent3 5 3" xfId="204" xr:uid="{00000000-0005-0000-0000-000094000000}"/>
    <cellStyle name="40% - Accent3 6" xfId="205" xr:uid="{00000000-0005-0000-0000-000095000000}"/>
    <cellStyle name="40% - Accent3 7" xfId="206" xr:uid="{00000000-0005-0000-0000-000096000000}"/>
    <cellStyle name="40% - Accent3 8" xfId="207" xr:uid="{00000000-0005-0000-0000-000097000000}"/>
    <cellStyle name="40% - Accent3 9" xfId="208" xr:uid="{00000000-0005-0000-0000-000098000000}"/>
    <cellStyle name="40% - Accent4" xfId="31" builtinId="43" customBuiltin="1"/>
    <cellStyle name="40% - Accent4 2" xfId="52" xr:uid="{00000000-0005-0000-0000-00009A000000}"/>
    <cellStyle name="40% - Accent4 2 2" xfId="209" xr:uid="{00000000-0005-0000-0000-00009B000000}"/>
    <cellStyle name="40% - Accent4 2 3" xfId="210" xr:uid="{00000000-0005-0000-0000-00009C000000}"/>
    <cellStyle name="40% - Accent4 3" xfId="69" xr:uid="{00000000-0005-0000-0000-00009D000000}"/>
    <cellStyle name="40% - Accent4 3 2" xfId="211" xr:uid="{00000000-0005-0000-0000-00009E000000}"/>
    <cellStyle name="40% - Accent4 3 3" xfId="212" xr:uid="{00000000-0005-0000-0000-00009F000000}"/>
    <cellStyle name="40% - Accent4 4" xfId="83" xr:uid="{00000000-0005-0000-0000-0000A0000000}"/>
    <cellStyle name="40% - Accent4 4 2" xfId="213" xr:uid="{00000000-0005-0000-0000-0000A1000000}"/>
    <cellStyle name="40% - Accent4 4 3" xfId="214" xr:uid="{00000000-0005-0000-0000-0000A2000000}"/>
    <cellStyle name="40% - Accent4 5" xfId="215" xr:uid="{00000000-0005-0000-0000-0000A3000000}"/>
    <cellStyle name="40% - Accent4 5 2" xfId="216" xr:uid="{00000000-0005-0000-0000-0000A4000000}"/>
    <cellStyle name="40% - Accent4 5 3" xfId="217" xr:uid="{00000000-0005-0000-0000-0000A5000000}"/>
    <cellStyle name="40% - Accent4 6" xfId="218" xr:uid="{00000000-0005-0000-0000-0000A6000000}"/>
    <cellStyle name="40% - Accent4 7" xfId="219" xr:uid="{00000000-0005-0000-0000-0000A7000000}"/>
    <cellStyle name="40% - Accent4 8" xfId="220" xr:uid="{00000000-0005-0000-0000-0000A8000000}"/>
    <cellStyle name="40% - Accent4 9" xfId="221" xr:uid="{00000000-0005-0000-0000-0000A9000000}"/>
    <cellStyle name="40% - Accent5" xfId="35" builtinId="47" customBuiltin="1"/>
    <cellStyle name="40% - Accent5 2" xfId="54" xr:uid="{00000000-0005-0000-0000-0000AB000000}"/>
    <cellStyle name="40% - Accent5 2 2" xfId="222" xr:uid="{00000000-0005-0000-0000-0000AC000000}"/>
    <cellStyle name="40% - Accent5 2 3" xfId="223" xr:uid="{00000000-0005-0000-0000-0000AD000000}"/>
    <cellStyle name="40% - Accent5 3" xfId="71" xr:uid="{00000000-0005-0000-0000-0000AE000000}"/>
    <cellStyle name="40% - Accent5 3 2" xfId="224" xr:uid="{00000000-0005-0000-0000-0000AF000000}"/>
    <cellStyle name="40% - Accent5 3 3" xfId="225" xr:uid="{00000000-0005-0000-0000-0000B0000000}"/>
    <cellStyle name="40% - Accent5 4" xfId="85" xr:uid="{00000000-0005-0000-0000-0000B1000000}"/>
    <cellStyle name="40% - Accent5 4 2" xfId="226" xr:uid="{00000000-0005-0000-0000-0000B2000000}"/>
    <cellStyle name="40% - Accent5 4 3" xfId="227" xr:uid="{00000000-0005-0000-0000-0000B3000000}"/>
    <cellStyle name="40% - Accent5 5" xfId="228" xr:uid="{00000000-0005-0000-0000-0000B4000000}"/>
    <cellStyle name="40% - Accent5 5 2" xfId="229" xr:uid="{00000000-0005-0000-0000-0000B5000000}"/>
    <cellStyle name="40% - Accent5 5 3" xfId="230" xr:uid="{00000000-0005-0000-0000-0000B6000000}"/>
    <cellStyle name="40% - Accent5 6" xfId="231" xr:uid="{00000000-0005-0000-0000-0000B7000000}"/>
    <cellStyle name="40% - Accent5 7" xfId="232" xr:uid="{00000000-0005-0000-0000-0000B8000000}"/>
    <cellStyle name="40% - Accent5 8" xfId="233" xr:uid="{00000000-0005-0000-0000-0000B9000000}"/>
    <cellStyle name="40% - Accent5 9" xfId="234" xr:uid="{00000000-0005-0000-0000-0000BA000000}"/>
    <cellStyle name="40% - Accent6" xfId="39" builtinId="51" customBuiltin="1"/>
    <cellStyle name="40% - Accent6 2" xfId="56" xr:uid="{00000000-0005-0000-0000-0000BC000000}"/>
    <cellStyle name="40% - Accent6 2 2" xfId="235" xr:uid="{00000000-0005-0000-0000-0000BD000000}"/>
    <cellStyle name="40% - Accent6 2 3" xfId="236" xr:uid="{00000000-0005-0000-0000-0000BE000000}"/>
    <cellStyle name="40% - Accent6 3" xfId="73" xr:uid="{00000000-0005-0000-0000-0000BF000000}"/>
    <cellStyle name="40% - Accent6 3 2" xfId="237" xr:uid="{00000000-0005-0000-0000-0000C0000000}"/>
    <cellStyle name="40% - Accent6 3 3" xfId="238" xr:uid="{00000000-0005-0000-0000-0000C1000000}"/>
    <cellStyle name="40% - Accent6 4" xfId="87" xr:uid="{00000000-0005-0000-0000-0000C2000000}"/>
    <cellStyle name="40% - Accent6 4 2" xfId="239" xr:uid="{00000000-0005-0000-0000-0000C3000000}"/>
    <cellStyle name="40% - Accent6 4 3" xfId="240" xr:uid="{00000000-0005-0000-0000-0000C4000000}"/>
    <cellStyle name="40% - Accent6 5" xfId="241" xr:uid="{00000000-0005-0000-0000-0000C5000000}"/>
    <cellStyle name="40% - Accent6 5 2" xfId="242" xr:uid="{00000000-0005-0000-0000-0000C6000000}"/>
    <cellStyle name="40% - Accent6 5 3" xfId="243" xr:uid="{00000000-0005-0000-0000-0000C7000000}"/>
    <cellStyle name="40% - Accent6 6" xfId="244" xr:uid="{00000000-0005-0000-0000-0000C8000000}"/>
    <cellStyle name="40% - Accent6 7" xfId="245" xr:uid="{00000000-0005-0000-0000-0000C9000000}"/>
    <cellStyle name="40% - Accent6 8" xfId="246" xr:uid="{00000000-0005-0000-0000-0000CA000000}"/>
    <cellStyle name="40% - Accent6 9" xfId="247" xr:uid="{00000000-0005-0000-0000-0000C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248" xr:uid="{00000000-0005-0000-0000-0000DB000000}"/>
    <cellStyle name="Comma 3" xfId="249" xr:uid="{00000000-0005-0000-0000-0000DC000000}"/>
    <cellStyle name="Comma 4" xfId="250" xr:uid="{00000000-0005-0000-0000-0000DD000000}"/>
    <cellStyle name="Comma 5" xfId="251" xr:uid="{00000000-0005-0000-0000-0000DE000000}"/>
    <cellStyle name="Comma 6" xfId="252" xr:uid="{00000000-0005-0000-0000-0000DF00000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53" xr:uid="{00000000-0005-0000-0000-0000EB000000}"/>
    <cellStyle name="Normal 10 2" xfId="254" xr:uid="{00000000-0005-0000-0000-0000EC000000}"/>
    <cellStyle name="Normal 10 3" xfId="255" xr:uid="{00000000-0005-0000-0000-0000ED000000}"/>
    <cellStyle name="Normal 11" xfId="256" xr:uid="{00000000-0005-0000-0000-0000EE000000}"/>
    <cellStyle name="Normal 11 2" xfId="257" xr:uid="{00000000-0005-0000-0000-0000EF000000}"/>
    <cellStyle name="Normal 12" xfId="258" xr:uid="{00000000-0005-0000-0000-0000F0000000}"/>
    <cellStyle name="Normal 13" xfId="259" xr:uid="{00000000-0005-0000-0000-0000F1000000}"/>
    <cellStyle name="Normal 14" xfId="260" xr:uid="{00000000-0005-0000-0000-0000F2000000}"/>
    <cellStyle name="Normal 15" xfId="261" xr:uid="{00000000-0005-0000-0000-0000F3000000}"/>
    <cellStyle name="Normal 16" xfId="262" xr:uid="{00000000-0005-0000-0000-0000F4000000}"/>
    <cellStyle name="Normal 17" xfId="263" xr:uid="{00000000-0005-0000-0000-0000F5000000}"/>
    <cellStyle name="Normal 17 2" xfId="264" xr:uid="{00000000-0005-0000-0000-0000F6000000}"/>
    <cellStyle name="Normal 18" xfId="265" xr:uid="{00000000-0005-0000-0000-0000F7000000}"/>
    <cellStyle name="Normal 18 2" xfId="266" xr:uid="{00000000-0005-0000-0000-0000F8000000}"/>
    <cellStyle name="Normal 18 3" xfId="267" xr:uid="{00000000-0005-0000-0000-0000F9000000}"/>
    <cellStyle name="Normal 19" xfId="268" xr:uid="{00000000-0005-0000-0000-0000FA000000}"/>
    <cellStyle name="Normal 19 2" xfId="269" xr:uid="{00000000-0005-0000-0000-0000FB000000}"/>
    <cellStyle name="Normal 19 3" xfId="270" xr:uid="{00000000-0005-0000-0000-0000FC000000}"/>
    <cellStyle name="Normal 2" xfId="42" xr:uid="{00000000-0005-0000-0000-0000FD000000}"/>
    <cellStyle name="Normal 2 2" xfId="58" xr:uid="{00000000-0005-0000-0000-0000FE000000}"/>
    <cellStyle name="Normal 2 3" xfId="89" xr:uid="{00000000-0005-0000-0000-0000FF000000}"/>
    <cellStyle name="Normal 2 4" xfId="271" xr:uid="{00000000-0005-0000-0000-000000010000}"/>
    <cellStyle name="Normal 2 5" xfId="272" xr:uid="{00000000-0005-0000-0000-000001010000}"/>
    <cellStyle name="Normal 2_LW11" xfId="273" xr:uid="{00000000-0005-0000-0000-000002010000}"/>
    <cellStyle name="Normal 20" xfId="274" xr:uid="{00000000-0005-0000-0000-000003010000}"/>
    <cellStyle name="Normal 20 2" xfId="275" xr:uid="{00000000-0005-0000-0000-000004010000}"/>
    <cellStyle name="Normal 21" xfId="276" xr:uid="{00000000-0005-0000-0000-000005010000}"/>
    <cellStyle name="Normal 21 2" xfId="277" xr:uid="{00000000-0005-0000-0000-000006010000}"/>
    <cellStyle name="Normal 22" xfId="278" xr:uid="{00000000-0005-0000-0000-000007010000}"/>
    <cellStyle name="Normal 22 2" xfId="279" xr:uid="{00000000-0005-0000-0000-000008010000}"/>
    <cellStyle name="Normal 23" xfId="280" xr:uid="{00000000-0005-0000-0000-000009010000}"/>
    <cellStyle name="Normal 23 2" xfId="281" xr:uid="{00000000-0005-0000-0000-00000A010000}"/>
    <cellStyle name="Normal 24" xfId="282" xr:uid="{00000000-0005-0000-0000-00000B010000}"/>
    <cellStyle name="Normal 25" xfId="283" xr:uid="{00000000-0005-0000-0000-00000C010000}"/>
    <cellStyle name="Normal 26" xfId="284" xr:uid="{00000000-0005-0000-0000-00000D010000}"/>
    <cellStyle name="Normal 27" xfId="285" xr:uid="{00000000-0005-0000-0000-00000E010000}"/>
    <cellStyle name="Normal 28" xfId="286" xr:uid="{00000000-0005-0000-0000-00000F010000}"/>
    <cellStyle name="Normal 29" xfId="287" xr:uid="{00000000-0005-0000-0000-000010010000}"/>
    <cellStyle name="Normal 3" xfId="57" xr:uid="{00000000-0005-0000-0000-000011010000}"/>
    <cellStyle name="Normal 3 2" xfId="288" xr:uid="{00000000-0005-0000-0000-000012010000}"/>
    <cellStyle name="Normal 3 2 2" xfId="289" xr:uid="{00000000-0005-0000-0000-000013010000}"/>
    <cellStyle name="Normal 3 3" xfId="290" xr:uid="{00000000-0005-0000-0000-000014010000}"/>
    <cellStyle name="Normal 3 3 2" xfId="291" xr:uid="{00000000-0005-0000-0000-000015010000}"/>
    <cellStyle name="Normal 3 3 2 2" xfId="292" xr:uid="{00000000-0005-0000-0000-000016010000}"/>
    <cellStyle name="Normal 3 3 3" xfId="293" xr:uid="{00000000-0005-0000-0000-000017010000}"/>
    <cellStyle name="Normal 3 4" xfId="294" xr:uid="{00000000-0005-0000-0000-000018010000}"/>
    <cellStyle name="Normal 3 4 2" xfId="295" xr:uid="{00000000-0005-0000-0000-000019010000}"/>
    <cellStyle name="Normal 3 4 3" xfId="296" xr:uid="{00000000-0005-0000-0000-00001A010000}"/>
    <cellStyle name="Normal 3 5" xfId="297" xr:uid="{00000000-0005-0000-0000-00001B010000}"/>
    <cellStyle name="Normal 3 5 2" xfId="298" xr:uid="{00000000-0005-0000-0000-00001C010000}"/>
    <cellStyle name="Normal 3 5 3" xfId="299" xr:uid="{00000000-0005-0000-0000-00001D010000}"/>
    <cellStyle name="Normal 3 6" xfId="300" xr:uid="{00000000-0005-0000-0000-00001E010000}"/>
    <cellStyle name="Normal 3 6 2" xfId="301" xr:uid="{00000000-0005-0000-0000-00001F010000}"/>
    <cellStyle name="Normal 3 6 3" xfId="302" xr:uid="{00000000-0005-0000-0000-000020010000}"/>
    <cellStyle name="Normal 3 7" xfId="303" xr:uid="{00000000-0005-0000-0000-000021010000}"/>
    <cellStyle name="Normal 3 7 2" xfId="304" xr:uid="{00000000-0005-0000-0000-000022010000}"/>
    <cellStyle name="Normal 3 8" xfId="305" xr:uid="{00000000-0005-0000-0000-000023010000}"/>
    <cellStyle name="Normal 3 9" xfId="306" xr:uid="{00000000-0005-0000-0000-000024010000}"/>
    <cellStyle name="Normal 3_LW11" xfId="307" xr:uid="{00000000-0005-0000-0000-000025010000}"/>
    <cellStyle name="Normal 30" xfId="308" xr:uid="{00000000-0005-0000-0000-000026010000}"/>
    <cellStyle name="Normal 31" xfId="309" xr:uid="{00000000-0005-0000-0000-000027010000}"/>
    <cellStyle name="Normal 32" xfId="310" xr:uid="{00000000-0005-0000-0000-000028010000}"/>
    <cellStyle name="Normal 33" xfId="311" xr:uid="{00000000-0005-0000-0000-000029010000}"/>
    <cellStyle name="Normal 34" xfId="312" xr:uid="{00000000-0005-0000-0000-00002A010000}"/>
    <cellStyle name="Normal 35" xfId="313" xr:uid="{00000000-0005-0000-0000-00002B010000}"/>
    <cellStyle name="Normal 36" xfId="314" xr:uid="{00000000-0005-0000-0000-00002C010000}"/>
    <cellStyle name="Normal 37" xfId="315" xr:uid="{00000000-0005-0000-0000-00002D010000}"/>
    <cellStyle name="Normal 4" xfId="44" xr:uid="{00000000-0005-0000-0000-00002E010000}"/>
    <cellStyle name="Normal 4 2" xfId="316" xr:uid="{00000000-0005-0000-0000-00002F010000}"/>
    <cellStyle name="Normal 4 2 2" xfId="317" xr:uid="{00000000-0005-0000-0000-000030010000}"/>
    <cellStyle name="Normal 4 3" xfId="318" xr:uid="{00000000-0005-0000-0000-000031010000}"/>
    <cellStyle name="Normal 4 4" xfId="319" xr:uid="{00000000-0005-0000-0000-000032010000}"/>
    <cellStyle name="Normal 4 5" xfId="320" xr:uid="{00000000-0005-0000-0000-000033010000}"/>
    <cellStyle name="Normal 5" xfId="60" xr:uid="{00000000-0005-0000-0000-000034010000}"/>
    <cellStyle name="Normal 5 2" xfId="90" xr:uid="{00000000-0005-0000-0000-000035010000}"/>
    <cellStyle name="Normal 5 3" xfId="321" xr:uid="{00000000-0005-0000-0000-000036010000}"/>
    <cellStyle name="Normal 6" xfId="74" xr:uid="{00000000-0005-0000-0000-000037010000}"/>
    <cellStyle name="Normal 6 2" xfId="88" xr:uid="{00000000-0005-0000-0000-000038010000}"/>
    <cellStyle name="Normal 6 3" xfId="322" xr:uid="{00000000-0005-0000-0000-000039010000}"/>
    <cellStyle name="Normal 7" xfId="41" xr:uid="{00000000-0005-0000-0000-00003A010000}"/>
    <cellStyle name="Normal 7 2" xfId="323" xr:uid="{00000000-0005-0000-0000-00003B010000}"/>
    <cellStyle name="Normal 7 3" xfId="324" xr:uid="{00000000-0005-0000-0000-00003C010000}"/>
    <cellStyle name="Normal 8" xfId="325" xr:uid="{00000000-0005-0000-0000-00003D010000}"/>
    <cellStyle name="Normal 8 2" xfId="326" xr:uid="{00000000-0005-0000-0000-00003E010000}"/>
    <cellStyle name="Normal 8 2 2" xfId="327" xr:uid="{00000000-0005-0000-0000-00003F010000}"/>
    <cellStyle name="Normal 8 3" xfId="328" xr:uid="{00000000-0005-0000-0000-000040010000}"/>
    <cellStyle name="Normal 9" xfId="329" xr:uid="{00000000-0005-0000-0000-000041010000}"/>
    <cellStyle name="Normal 9 2" xfId="330" xr:uid="{00000000-0005-0000-0000-000042010000}"/>
    <cellStyle name="Normal 9 3" xfId="331" xr:uid="{00000000-0005-0000-0000-000043010000}"/>
    <cellStyle name="Note 2" xfId="43" xr:uid="{00000000-0005-0000-0000-000044010000}"/>
    <cellStyle name="Note 2 2" xfId="59" xr:uid="{00000000-0005-0000-0000-000045010000}"/>
    <cellStyle name="Note 2 2 2" xfId="332" xr:uid="{00000000-0005-0000-0000-000046010000}"/>
    <cellStyle name="Note 2 2 3" xfId="333" xr:uid="{00000000-0005-0000-0000-000047010000}"/>
    <cellStyle name="Note 2 3" xfId="334" xr:uid="{00000000-0005-0000-0000-000048010000}"/>
    <cellStyle name="Note 2 3 2" xfId="335" xr:uid="{00000000-0005-0000-0000-000049010000}"/>
    <cellStyle name="Note 2 3 3" xfId="336" xr:uid="{00000000-0005-0000-0000-00004A010000}"/>
    <cellStyle name="Note 2 4" xfId="337" xr:uid="{00000000-0005-0000-0000-00004B010000}"/>
    <cellStyle name="Note 2 4 2" xfId="338" xr:uid="{00000000-0005-0000-0000-00004C010000}"/>
    <cellStyle name="Note 2 4 3" xfId="339" xr:uid="{00000000-0005-0000-0000-00004D010000}"/>
    <cellStyle name="Note 2 5" xfId="340" xr:uid="{00000000-0005-0000-0000-00004E010000}"/>
    <cellStyle name="Note 2 6" xfId="341" xr:uid="{00000000-0005-0000-0000-00004F010000}"/>
    <cellStyle name="Note 2 7" xfId="342" xr:uid="{00000000-0005-0000-0000-000050010000}"/>
    <cellStyle name="Note 2 8" xfId="343" xr:uid="{00000000-0005-0000-0000-000051010000}"/>
    <cellStyle name="Note 3" xfId="61" xr:uid="{00000000-0005-0000-0000-000052010000}"/>
    <cellStyle name="Note 3 2" xfId="344" xr:uid="{00000000-0005-0000-0000-000053010000}"/>
    <cellStyle name="Note 3 3" xfId="345" xr:uid="{00000000-0005-0000-0000-000054010000}"/>
    <cellStyle name="Note 4" xfId="75" xr:uid="{00000000-0005-0000-0000-00005501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1704975</xdr:colOff>
      <xdr:row>1</xdr:row>
      <xdr:rowOff>47625</xdr:rowOff>
    </xdr:from>
    <xdr:ext cx="2809875" cy="923925"/>
    <xdr:pic>
      <xdr:nvPicPr>
        <xdr:cNvPr id="2" name="Picture 1" descr="http://www.mackassand.com.au/images/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8125"/>
          <a:ext cx="28098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20"/>
  <sheetViews>
    <sheetView workbookViewId="0">
      <selection activeCell="C14" sqref="C14"/>
    </sheetView>
  </sheetViews>
  <sheetFormatPr defaultRowHeight="15" x14ac:dyDescent="0.25"/>
  <cols>
    <col min="2" max="2" width="25.42578125" customWidth="1"/>
    <col min="3" max="3" width="68.140625" customWidth="1"/>
  </cols>
  <sheetData>
    <row r="3" spans="2:5" x14ac:dyDescent="0.25">
      <c r="C3" s="44"/>
    </row>
    <row r="4" spans="2:5" ht="26.25" x14ac:dyDescent="0.4">
      <c r="B4" s="58" t="s">
        <v>30</v>
      </c>
    </row>
    <row r="5" spans="2:5" ht="26.25" x14ac:dyDescent="0.4">
      <c r="B5" s="58"/>
      <c r="C5" s="44"/>
    </row>
    <row r="6" spans="2:5" ht="31.5" x14ac:dyDescent="0.25">
      <c r="B6" s="57" t="s">
        <v>29</v>
      </c>
      <c r="C6" s="55">
        <v>13218</v>
      </c>
    </row>
    <row r="7" spans="2:5" ht="15.75" x14ac:dyDescent="0.25">
      <c r="B7" s="56" t="s">
        <v>28</v>
      </c>
      <c r="C7" s="55" t="s">
        <v>27</v>
      </c>
    </row>
    <row r="8" spans="2:5" ht="159.75" customHeight="1" x14ac:dyDescent="0.25">
      <c r="B8" s="54" t="s">
        <v>26</v>
      </c>
      <c r="C8" s="53" t="s">
        <v>25</v>
      </c>
    </row>
    <row r="9" spans="2:5" ht="51" customHeight="1" x14ac:dyDescent="0.25">
      <c r="B9" s="52" t="s">
        <v>24</v>
      </c>
      <c r="C9" s="51" t="s">
        <v>23</v>
      </c>
    </row>
    <row r="10" spans="2:5" x14ac:dyDescent="0.25">
      <c r="B10" s="45"/>
      <c r="C10" s="44"/>
    </row>
    <row r="11" spans="2:5" x14ac:dyDescent="0.25">
      <c r="B11" s="45"/>
      <c r="C11" s="44"/>
    </row>
    <row r="12" spans="2:5" ht="15.75" x14ac:dyDescent="0.25">
      <c r="B12" s="49"/>
      <c r="C12" s="50"/>
      <c r="D12" s="49"/>
      <c r="E12" s="48"/>
    </row>
    <row r="13" spans="2:5" x14ac:dyDescent="0.25">
      <c r="B13" s="45"/>
      <c r="C13" s="44"/>
    </row>
    <row r="14" spans="2:5" x14ac:dyDescent="0.25">
      <c r="B14" s="45"/>
      <c r="C14" s="47"/>
      <c r="D14" s="46"/>
    </row>
    <row r="15" spans="2:5" x14ac:dyDescent="0.25">
      <c r="B15" s="45"/>
      <c r="C15" s="47"/>
      <c r="D15" s="46"/>
    </row>
    <row r="16" spans="2:5" x14ac:dyDescent="0.25">
      <c r="B16" s="45"/>
      <c r="C16" s="44"/>
    </row>
    <row r="17" spans="3:3" x14ac:dyDescent="0.25">
      <c r="C17" s="44"/>
    </row>
    <row r="18" spans="3:3" x14ac:dyDescent="0.25">
      <c r="C18" s="44"/>
    </row>
    <row r="19" spans="3:3" x14ac:dyDescent="0.25">
      <c r="C19" s="44"/>
    </row>
    <row r="20" spans="3:3" x14ac:dyDescent="0.25">
      <c r="C20" s="4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55"/>
  <sheetViews>
    <sheetView tabSelected="1" zoomScale="85" zoomScaleNormal="85" workbookViewId="0">
      <pane xSplit="3" ySplit="2" topLeftCell="AZ3" activePane="bottomRight" state="frozen"/>
      <selection pane="topRight" activeCell="D1" sqref="D1"/>
      <selection pane="bottomLeft" activeCell="A3" sqref="A3"/>
      <selection pane="bottomRight" activeCell="BC36" sqref="BC36"/>
    </sheetView>
  </sheetViews>
  <sheetFormatPr defaultRowHeight="15" x14ac:dyDescent="0.25"/>
  <cols>
    <col min="1" max="1" width="17.140625" customWidth="1"/>
    <col min="3" max="3" width="11.85546875" bestFit="1" customWidth="1"/>
    <col min="4" max="6" width="11.28515625" customWidth="1"/>
    <col min="7" max="12" width="9.140625" customWidth="1"/>
    <col min="13" max="15" width="10.140625" customWidth="1"/>
    <col min="16" max="16" width="11.28515625" customWidth="1"/>
    <col min="17" max="17" width="10.140625" customWidth="1"/>
    <col min="18" max="23" width="9.140625" customWidth="1"/>
    <col min="24" max="25" width="11.5703125" style="24" customWidth="1"/>
    <col min="26" max="26" width="11.5703125" customWidth="1"/>
    <col min="27" max="27" width="10.42578125" customWidth="1"/>
    <col min="28" max="33" width="9.140625" customWidth="1"/>
    <col min="34" max="35" width="11.5703125" customWidth="1"/>
    <col min="36" max="36" width="12" customWidth="1"/>
    <col min="37" max="39" width="11.5703125" customWidth="1"/>
    <col min="40" max="46" width="9.140625" customWidth="1"/>
    <col min="47" max="47" width="11.7109375" customWidth="1"/>
    <col min="48" max="49" width="12.140625" customWidth="1"/>
    <col min="50" max="50" width="12.28515625" customWidth="1"/>
    <col min="51" max="56" width="9.140625" customWidth="1"/>
    <col min="57" max="58" width="11.5703125" customWidth="1"/>
    <col min="59" max="59" width="10.7109375" customWidth="1"/>
    <col min="60" max="60" width="11.5703125" customWidth="1"/>
    <col min="61" max="65" width="9.140625" customWidth="1"/>
    <col min="67" max="70" width="11.7109375" customWidth="1"/>
  </cols>
  <sheetData>
    <row r="1" spans="1:75" x14ac:dyDescent="0.25">
      <c r="A1" s="6"/>
      <c r="B1" s="6"/>
      <c r="C1" s="6"/>
      <c r="D1" s="59">
        <v>2012</v>
      </c>
      <c r="E1" s="59"/>
      <c r="F1" s="59"/>
      <c r="G1" s="59"/>
      <c r="H1" s="59"/>
      <c r="I1" s="59"/>
      <c r="J1" s="59"/>
      <c r="K1" s="59"/>
      <c r="L1" s="6"/>
      <c r="M1" s="59">
        <v>2013</v>
      </c>
      <c r="N1" s="59"/>
      <c r="O1" s="59"/>
      <c r="P1" s="59"/>
      <c r="Q1" s="59"/>
      <c r="R1" s="59"/>
      <c r="S1" s="59"/>
      <c r="T1" s="59"/>
      <c r="U1" s="59"/>
      <c r="V1" s="59"/>
      <c r="X1" s="60">
        <v>2014</v>
      </c>
      <c r="Y1" s="60"/>
      <c r="Z1" s="60"/>
      <c r="AA1" s="60"/>
      <c r="AB1" s="60"/>
      <c r="AC1" s="60"/>
      <c r="AD1" s="60"/>
      <c r="AE1" s="60"/>
      <c r="AF1" s="60"/>
      <c r="AH1" s="59">
        <v>2015</v>
      </c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U1" s="59">
        <v>2016</v>
      </c>
      <c r="AV1" s="59"/>
      <c r="AW1" s="59"/>
      <c r="AX1" s="59"/>
      <c r="AY1" s="59"/>
      <c r="AZ1" s="59"/>
      <c r="BA1" s="59"/>
      <c r="BB1" s="59"/>
      <c r="BC1" s="59"/>
      <c r="BE1" s="59">
        <v>2017</v>
      </c>
      <c r="BF1" s="59"/>
      <c r="BG1" s="59"/>
      <c r="BH1" s="59"/>
      <c r="BI1" s="59"/>
      <c r="BJ1" s="59"/>
      <c r="BK1" s="59"/>
      <c r="BL1" s="59"/>
      <c r="BM1" s="59"/>
      <c r="BO1" s="59">
        <v>2018</v>
      </c>
      <c r="BP1" s="59"/>
      <c r="BQ1" s="59"/>
      <c r="BR1" s="59"/>
      <c r="BS1" s="59"/>
      <c r="BT1" s="59"/>
      <c r="BU1" s="59"/>
      <c r="BV1" s="59"/>
      <c r="BW1" s="59"/>
    </row>
    <row r="2" spans="1:75" x14ac:dyDescent="0.25">
      <c r="A2" s="6"/>
      <c r="B2" s="6"/>
      <c r="C2" s="6" t="s">
        <v>0</v>
      </c>
      <c r="D2" s="8">
        <v>41051</v>
      </c>
      <c r="E2" s="8">
        <v>41057</v>
      </c>
      <c r="F2" s="8">
        <v>41177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  <c r="L2" s="7"/>
      <c r="M2" s="8">
        <v>41278</v>
      </c>
      <c r="N2" s="8">
        <v>41338</v>
      </c>
      <c r="O2" s="8">
        <v>41366</v>
      </c>
      <c r="P2" s="8">
        <v>41422</v>
      </c>
      <c r="Q2" s="8">
        <v>41520</v>
      </c>
      <c r="R2" s="9" t="s">
        <v>1</v>
      </c>
      <c r="S2" s="9" t="s">
        <v>2</v>
      </c>
      <c r="T2" s="9" t="s">
        <v>3</v>
      </c>
      <c r="U2" s="9" t="s">
        <v>4</v>
      </c>
      <c r="V2" s="9" t="s">
        <v>5</v>
      </c>
      <c r="X2" s="27">
        <v>41645</v>
      </c>
      <c r="Y2" s="27">
        <v>41744</v>
      </c>
      <c r="Z2" s="27">
        <v>41790</v>
      </c>
      <c r="AA2" s="27">
        <v>41915</v>
      </c>
      <c r="AB2" s="28" t="s">
        <v>1</v>
      </c>
      <c r="AC2" s="28" t="s">
        <v>2</v>
      </c>
      <c r="AD2" s="28" t="s">
        <v>3</v>
      </c>
      <c r="AE2" s="28" t="s">
        <v>4</v>
      </c>
      <c r="AF2" s="28" t="s">
        <v>5</v>
      </c>
      <c r="AH2" s="4">
        <v>42016</v>
      </c>
      <c r="AI2" s="4">
        <v>42060</v>
      </c>
      <c r="AJ2" s="27">
        <v>42137</v>
      </c>
      <c r="AK2" s="27">
        <v>42247</v>
      </c>
      <c r="AL2" s="27">
        <v>42326</v>
      </c>
      <c r="AM2" s="27"/>
      <c r="AO2" s="9" t="s">
        <v>1</v>
      </c>
      <c r="AP2" s="9" t="s">
        <v>2</v>
      </c>
      <c r="AQ2" s="9" t="s">
        <v>3</v>
      </c>
      <c r="AR2" s="9" t="s">
        <v>4</v>
      </c>
      <c r="AS2" s="9" t="s">
        <v>5</v>
      </c>
      <c r="AU2" s="27">
        <v>42474</v>
      </c>
      <c r="AV2" s="27">
        <v>42551</v>
      </c>
      <c r="AW2" s="27">
        <v>42656</v>
      </c>
      <c r="AX2" s="41">
        <v>42733</v>
      </c>
      <c r="AY2" s="9" t="s">
        <v>1</v>
      </c>
      <c r="AZ2" s="9" t="s">
        <v>2</v>
      </c>
      <c r="BA2" s="9" t="s">
        <v>3</v>
      </c>
      <c r="BB2" s="9" t="s">
        <v>4</v>
      </c>
      <c r="BC2" s="9" t="s">
        <v>5</v>
      </c>
      <c r="BE2" s="27">
        <v>42817</v>
      </c>
      <c r="BF2" s="27">
        <v>42902</v>
      </c>
      <c r="BG2" s="27">
        <v>42984</v>
      </c>
      <c r="BH2" s="41">
        <v>43088</v>
      </c>
      <c r="BI2" s="9" t="s">
        <v>1</v>
      </c>
      <c r="BJ2" s="9" t="s">
        <v>2</v>
      </c>
      <c r="BK2" s="9" t="s">
        <v>3</v>
      </c>
      <c r="BL2" s="9" t="s">
        <v>4</v>
      </c>
      <c r="BM2" s="9" t="s">
        <v>5</v>
      </c>
      <c r="BO2" s="27">
        <v>43213</v>
      </c>
      <c r="BP2" s="27">
        <v>43277</v>
      </c>
      <c r="BQ2" s="27"/>
      <c r="BR2" s="41"/>
      <c r="BS2" s="9" t="s">
        <v>1</v>
      </c>
      <c r="BT2" s="9" t="s">
        <v>2</v>
      </c>
      <c r="BU2" s="9" t="s">
        <v>3</v>
      </c>
      <c r="BV2" s="9" t="s">
        <v>4</v>
      </c>
      <c r="BW2" s="9" t="s">
        <v>5</v>
      </c>
    </row>
    <row r="3" spans="1:75" x14ac:dyDescent="0.25">
      <c r="A3" s="6" t="s">
        <v>31</v>
      </c>
      <c r="B3" s="10"/>
      <c r="C3" s="11"/>
      <c r="D3" s="7"/>
      <c r="E3" s="7"/>
      <c r="F3" s="7"/>
      <c r="G3" s="9"/>
      <c r="H3" s="9"/>
      <c r="I3" s="9"/>
      <c r="J3" s="9"/>
      <c r="K3" s="9"/>
      <c r="L3" s="7"/>
      <c r="M3" s="7"/>
      <c r="N3" s="7"/>
      <c r="O3" s="7"/>
      <c r="P3" s="7"/>
      <c r="Q3" s="7"/>
      <c r="R3" s="9"/>
      <c r="S3" s="9"/>
      <c r="T3" s="9"/>
      <c r="U3" s="9"/>
      <c r="V3" s="9"/>
      <c r="X3" s="26"/>
      <c r="Y3" s="26"/>
      <c r="Z3" s="26"/>
      <c r="AA3" s="26"/>
      <c r="AB3" s="28"/>
      <c r="AC3" s="28"/>
      <c r="AD3" s="28"/>
      <c r="AE3" s="28"/>
      <c r="AF3" s="28"/>
      <c r="AH3" s="24"/>
      <c r="AI3" s="24"/>
      <c r="AU3" s="24"/>
      <c r="AV3" s="24"/>
      <c r="AW3" s="24"/>
      <c r="BE3" s="24"/>
      <c r="BF3" s="24"/>
      <c r="BG3" s="24"/>
      <c r="BO3" s="24"/>
      <c r="BP3" s="24"/>
      <c r="BQ3" s="24"/>
    </row>
    <row r="4" spans="1:75" x14ac:dyDescent="0.25">
      <c r="A4" s="6" t="s">
        <v>6</v>
      </c>
      <c r="B4" s="13" t="s">
        <v>7</v>
      </c>
      <c r="C4" s="13" t="s">
        <v>8</v>
      </c>
      <c r="D4" s="21">
        <v>2.3499999999999996</v>
      </c>
      <c r="E4" s="14"/>
      <c r="F4" s="21">
        <v>1.8100000000000005</v>
      </c>
      <c r="G4" s="15">
        <v>2</v>
      </c>
      <c r="H4" s="15">
        <v>1.8100000000000005</v>
      </c>
      <c r="I4" s="15">
        <v>2.08</v>
      </c>
      <c r="J4" s="15">
        <v>2.3499999999999996</v>
      </c>
      <c r="K4" s="15">
        <v>2.08</v>
      </c>
      <c r="L4" s="11"/>
      <c r="M4" s="21">
        <v>1.8000000000000007</v>
      </c>
      <c r="N4" s="16"/>
      <c r="O4" s="21">
        <v>2.0500000000000007</v>
      </c>
      <c r="P4" s="14"/>
      <c r="Q4" s="21">
        <v>2.3499999999999996</v>
      </c>
      <c r="R4" s="15">
        <v>3</v>
      </c>
      <c r="S4" s="15">
        <v>1.8000000000000007</v>
      </c>
      <c r="T4" s="15">
        <v>2.0666666666666669</v>
      </c>
      <c r="U4" s="15">
        <v>2.3499999999999996</v>
      </c>
      <c r="V4" s="15">
        <v>2.0500000000000007</v>
      </c>
      <c r="X4" s="34">
        <v>2.4499999999999993</v>
      </c>
      <c r="Y4" s="32"/>
      <c r="Z4" s="35">
        <v>2.1</v>
      </c>
      <c r="AA4" s="30">
        <v>2.0499999999999998</v>
      </c>
      <c r="AB4" s="31">
        <f>COUNT(X4:AA4)</f>
        <v>3</v>
      </c>
      <c r="AC4" s="31">
        <f>MIN(X4:AA4)</f>
        <v>2.0499999999999998</v>
      </c>
      <c r="AD4" s="31">
        <f>AVERAGE(X4:AA4)</f>
        <v>2.1999999999999997</v>
      </c>
      <c r="AE4" s="31">
        <f>MAX(X4:AA4)</f>
        <v>2.4499999999999993</v>
      </c>
      <c r="AF4" s="31">
        <f>MEDIAN(X4:AA4)</f>
        <v>2.1</v>
      </c>
      <c r="AH4" s="23">
        <v>2</v>
      </c>
      <c r="AI4" s="23">
        <v>2.1</v>
      </c>
      <c r="AJ4" s="33">
        <v>2.5099999999999998</v>
      </c>
      <c r="AK4" s="33">
        <v>2.1</v>
      </c>
      <c r="AL4" s="33">
        <v>2.0499999999999998</v>
      </c>
      <c r="AM4" s="33"/>
      <c r="AO4" s="31">
        <f>COUNT(AH4:AN4)</f>
        <v>5</v>
      </c>
      <c r="AP4" s="31">
        <f>MIN(AH4:AN4)</f>
        <v>2</v>
      </c>
      <c r="AQ4" s="31">
        <f>AVERAGE(AH4:AN4)</f>
        <v>2.1519999999999997</v>
      </c>
      <c r="AR4" s="31">
        <f>MAX(AH4:AN4)</f>
        <v>2.5099999999999998</v>
      </c>
      <c r="AS4" s="31">
        <f>MEDIAN(AH4:AN4)</f>
        <v>2.1</v>
      </c>
      <c r="AU4" s="23"/>
      <c r="AV4" s="23">
        <v>2.16</v>
      </c>
      <c r="AW4" s="23">
        <v>1.9</v>
      </c>
      <c r="AX4" s="23">
        <v>1.58</v>
      </c>
      <c r="AY4" s="31">
        <f>COUNT(AU4:AX4)</f>
        <v>3</v>
      </c>
      <c r="AZ4" s="31">
        <f>MIN(AU4:AX4)</f>
        <v>1.58</v>
      </c>
      <c r="BA4" s="31">
        <f>AVERAGE(AU4:AX4)</f>
        <v>1.8800000000000001</v>
      </c>
      <c r="BB4" s="31">
        <f>MAX(AU4:AX4)</f>
        <v>2.16</v>
      </c>
      <c r="BC4" s="31">
        <f>MEDIAN(AU4:AX4)</f>
        <v>1.9</v>
      </c>
      <c r="BE4" s="23">
        <v>1.3</v>
      </c>
      <c r="BF4" s="23" t="s">
        <v>22</v>
      </c>
      <c r="BG4" s="23">
        <v>1.1499999999999999</v>
      </c>
      <c r="BH4" s="23">
        <v>0.86</v>
      </c>
      <c r="BI4" s="31">
        <f>COUNT(BE4:BH4)</f>
        <v>3</v>
      </c>
      <c r="BJ4" s="31">
        <f>MIN(BE4:BH4)</f>
        <v>0.86</v>
      </c>
      <c r="BK4" s="31">
        <f>AVERAGE(BE4:BH4)</f>
        <v>1.1033333333333333</v>
      </c>
      <c r="BL4" s="31">
        <f>MAX(BE4:BH4)</f>
        <v>1.3</v>
      </c>
      <c r="BM4" s="31">
        <f>MEDIAN(BE4:BH4)</f>
        <v>1.1499999999999999</v>
      </c>
      <c r="BO4" s="42">
        <v>1.28</v>
      </c>
      <c r="BP4" s="23">
        <v>1.69</v>
      </c>
      <c r="BQ4" s="23"/>
      <c r="BR4" s="23"/>
      <c r="BS4" s="31">
        <f>COUNT(BO4:BR4)</f>
        <v>2</v>
      </c>
      <c r="BT4" s="31">
        <f>MIN(BO4:BR4)</f>
        <v>1.28</v>
      </c>
      <c r="BU4" s="31">
        <f>AVERAGE(BO4:BR4)</f>
        <v>1.4849999999999999</v>
      </c>
      <c r="BV4" s="31">
        <f>MAX(BO4:BR4)</f>
        <v>1.69</v>
      </c>
      <c r="BW4" s="31">
        <f>MEDIAN(BO4:BR4)</f>
        <v>1.4849999999999999</v>
      </c>
    </row>
    <row r="5" spans="1:75" x14ac:dyDescent="0.25">
      <c r="A5" s="6" t="s">
        <v>9</v>
      </c>
      <c r="B5" s="12" t="s">
        <v>10</v>
      </c>
      <c r="C5" s="13" t="s">
        <v>8</v>
      </c>
      <c r="D5" s="14"/>
      <c r="E5" s="14">
        <v>5.79</v>
      </c>
      <c r="F5" s="14">
        <v>5.14</v>
      </c>
      <c r="G5" s="15">
        <v>2</v>
      </c>
      <c r="H5" s="15">
        <v>5.14</v>
      </c>
      <c r="I5" s="15">
        <v>5.4649999999999999</v>
      </c>
      <c r="J5" s="15">
        <v>5.79</v>
      </c>
      <c r="K5" s="15">
        <v>5.4649999999999999</v>
      </c>
      <c r="L5" s="11"/>
      <c r="M5" s="14">
        <v>5.51</v>
      </c>
      <c r="N5" s="16">
        <v>5.66</v>
      </c>
      <c r="O5" s="14">
        <v>5.74</v>
      </c>
      <c r="P5" s="14">
        <v>5.82</v>
      </c>
      <c r="Q5" s="14">
        <v>5.84</v>
      </c>
      <c r="R5" s="15">
        <v>5</v>
      </c>
      <c r="S5" s="15">
        <v>5.51</v>
      </c>
      <c r="T5" s="15">
        <v>5.7140000000000004</v>
      </c>
      <c r="U5" s="15">
        <v>5.84</v>
      </c>
      <c r="V5" s="15">
        <v>5.74</v>
      </c>
      <c r="X5" s="30">
        <v>5.29</v>
      </c>
      <c r="Y5" s="32">
        <v>5.76</v>
      </c>
      <c r="Z5" s="30">
        <v>5.7</v>
      </c>
      <c r="AA5" s="37">
        <v>5.66</v>
      </c>
      <c r="AB5" s="31">
        <f t="shared" ref="AB5:AB10" si="0">COUNT(X5:AA5)</f>
        <v>4</v>
      </c>
      <c r="AC5" s="31">
        <f t="shared" ref="AC5:AC10" si="1">MIN(X5:AA5)</f>
        <v>5.29</v>
      </c>
      <c r="AD5" s="31">
        <f t="shared" ref="AD5:AD10" si="2">AVERAGE(X5:AA5)</f>
        <v>5.6025</v>
      </c>
      <c r="AE5" s="31">
        <f t="shared" ref="AE5:AE10" si="3">MAX(X5:AA5)</f>
        <v>5.76</v>
      </c>
      <c r="AF5" s="31">
        <f t="shared" ref="AF5:AF10" si="4">MEDIAN(X5:AA5)</f>
        <v>5.68</v>
      </c>
      <c r="AH5" s="23">
        <v>5.9</v>
      </c>
      <c r="AI5" s="22">
        <v>6.09</v>
      </c>
      <c r="AJ5" s="33">
        <v>4.71</v>
      </c>
      <c r="AK5" s="33">
        <v>5.14</v>
      </c>
      <c r="AL5" s="33">
        <v>5.3</v>
      </c>
      <c r="AM5" s="33"/>
      <c r="AO5" s="31">
        <f t="shared" ref="AO5:AO55" si="5">COUNT(AH5:AN5)</f>
        <v>5</v>
      </c>
      <c r="AP5" s="31">
        <f t="shared" ref="AP5:AP55" si="6">MIN(AH5:AN5)</f>
        <v>4.71</v>
      </c>
      <c r="AQ5" s="31">
        <f t="shared" ref="AQ5:AQ55" si="7">AVERAGE(AH5:AN5)</f>
        <v>5.4279999999999999</v>
      </c>
      <c r="AR5" s="31">
        <f t="shared" ref="AR5:AR55" si="8">MAX(AH5:AN5)</f>
        <v>6.09</v>
      </c>
      <c r="AS5" s="31">
        <f t="shared" ref="AS5:AS55" si="9">MEDIAN(AH5:AN5)</f>
        <v>5.3</v>
      </c>
      <c r="AU5" s="40">
        <v>5.58</v>
      </c>
      <c r="AV5" s="33">
        <v>5.51</v>
      </c>
      <c r="AW5" s="33">
        <v>5.36</v>
      </c>
      <c r="AX5" s="33">
        <v>5.8</v>
      </c>
      <c r="AY5" s="31">
        <f t="shared" ref="AY5:AY10" si="10">COUNT(AU5:AX5)</f>
        <v>4</v>
      </c>
      <c r="AZ5" s="31">
        <f t="shared" ref="AZ5:AZ10" si="11">MIN(AU5:AX5)</f>
        <v>5.36</v>
      </c>
      <c r="BA5" s="31">
        <f t="shared" ref="BA5:BA10" si="12">AVERAGE(AU5:AX5)</f>
        <v>5.5625</v>
      </c>
      <c r="BB5" s="31">
        <f t="shared" ref="BB5:BB10" si="13">MAX(AU5:AX5)</f>
        <v>5.8</v>
      </c>
      <c r="BC5" s="31">
        <f t="shared" ref="BC5:BC10" si="14">MEDIAN(AU5:AX5)</f>
        <v>5.5449999999999999</v>
      </c>
      <c r="BE5" s="40">
        <v>5.59</v>
      </c>
      <c r="BF5" s="33">
        <v>5.66</v>
      </c>
      <c r="BG5" s="33">
        <v>5.62</v>
      </c>
      <c r="BH5" s="33">
        <v>5.8</v>
      </c>
      <c r="BI5" s="31">
        <f t="shared" ref="BI5:BI10" si="15">COUNT(BE5:BH5)</f>
        <v>4</v>
      </c>
      <c r="BJ5" s="31">
        <f t="shared" ref="BJ5:BJ10" si="16">MIN(BE5:BH5)</f>
        <v>5.59</v>
      </c>
      <c r="BK5" s="31">
        <f t="shared" ref="BK5:BK10" si="17">AVERAGE(BE5:BH5)</f>
        <v>5.6675000000000004</v>
      </c>
      <c r="BL5" s="31">
        <f t="shared" ref="BL5:BL10" si="18">MAX(BE5:BH5)</f>
        <v>5.8</v>
      </c>
      <c r="BM5" s="31">
        <f t="shared" ref="BM5:BM9" si="19">MEDIAN(BE5:BH5)</f>
        <v>5.6400000000000006</v>
      </c>
      <c r="BO5" s="42">
        <v>5.5</v>
      </c>
      <c r="BP5" s="33">
        <v>5.4</v>
      </c>
      <c r="BQ5" s="33"/>
      <c r="BR5" s="33"/>
      <c r="BS5" s="31">
        <f t="shared" ref="BS5" si="20">COUNT(BO5:BR5)</f>
        <v>2</v>
      </c>
      <c r="BT5" s="31">
        <f t="shared" ref="BT5" si="21">MIN(BO5:BR5)</f>
        <v>5.4</v>
      </c>
      <c r="BU5" s="31">
        <f t="shared" ref="BU5:BU10" si="22">AVERAGE(BO5:BR5)</f>
        <v>5.45</v>
      </c>
      <c r="BV5" s="31">
        <f t="shared" ref="BV5" si="23">MAX(BO5:BR5)</f>
        <v>5.5</v>
      </c>
      <c r="BW5" s="31">
        <f t="shared" ref="BW5:BW9" si="24">MEDIAN(BO5:BR5)</f>
        <v>5.45</v>
      </c>
    </row>
    <row r="6" spans="1:75" x14ac:dyDescent="0.25">
      <c r="A6" s="6" t="s">
        <v>11</v>
      </c>
      <c r="B6" s="12" t="s">
        <v>12</v>
      </c>
      <c r="C6" s="13" t="s">
        <v>8</v>
      </c>
      <c r="D6" s="14"/>
      <c r="E6" s="14">
        <v>185</v>
      </c>
      <c r="F6" s="14">
        <v>129</v>
      </c>
      <c r="G6" s="15">
        <v>2</v>
      </c>
      <c r="H6" s="15">
        <v>129</v>
      </c>
      <c r="I6" s="15">
        <v>157</v>
      </c>
      <c r="J6" s="15">
        <v>185</v>
      </c>
      <c r="K6" s="15">
        <v>157</v>
      </c>
      <c r="L6" s="11"/>
      <c r="M6" s="14">
        <v>134</v>
      </c>
      <c r="N6" s="16">
        <v>148</v>
      </c>
      <c r="O6" s="14">
        <v>148</v>
      </c>
      <c r="P6" s="14">
        <v>161</v>
      </c>
      <c r="Q6" s="14">
        <v>147</v>
      </c>
      <c r="R6" s="15">
        <v>5</v>
      </c>
      <c r="S6" s="15">
        <v>134</v>
      </c>
      <c r="T6" s="15">
        <v>147.6</v>
      </c>
      <c r="U6" s="15">
        <v>161</v>
      </c>
      <c r="V6" s="15">
        <v>148</v>
      </c>
      <c r="X6" s="30">
        <v>127</v>
      </c>
      <c r="Y6" s="32">
        <v>130</v>
      </c>
      <c r="Z6" s="30">
        <v>151</v>
      </c>
      <c r="AA6" s="37">
        <v>126</v>
      </c>
      <c r="AB6" s="31">
        <f t="shared" si="0"/>
        <v>4</v>
      </c>
      <c r="AC6" s="31">
        <f t="shared" si="1"/>
        <v>126</v>
      </c>
      <c r="AD6" s="31">
        <f t="shared" si="2"/>
        <v>133.5</v>
      </c>
      <c r="AE6" s="31">
        <f t="shared" si="3"/>
        <v>151</v>
      </c>
      <c r="AF6" s="31">
        <f t="shared" si="4"/>
        <v>128.5</v>
      </c>
      <c r="AH6" s="23">
        <v>122</v>
      </c>
      <c r="AI6" s="22">
        <v>118</v>
      </c>
      <c r="AJ6" s="33">
        <v>214</v>
      </c>
      <c r="AK6" s="33">
        <v>105</v>
      </c>
      <c r="AL6" s="33">
        <v>107</v>
      </c>
      <c r="AM6" s="33"/>
      <c r="AO6" s="31">
        <f t="shared" si="5"/>
        <v>5</v>
      </c>
      <c r="AP6" s="31">
        <f t="shared" si="6"/>
        <v>105</v>
      </c>
      <c r="AQ6" s="31">
        <f t="shared" si="7"/>
        <v>133.19999999999999</v>
      </c>
      <c r="AR6" s="31">
        <f t="shared" si="8"/>
        <v>214</v>
      </c>
      <c r="AS6" s="31">
        <f t="shared" si="9"/>
        <v>118</v>
      </c>
      <c r="AU6" s="39">
        <v>108</v>
      </c>
      <c r="AV6" s="33">
        <v>115</v>
      </c>
      <c r="AW6" s="33">
        <v>116</v>
      </c>
      <c r="AX6" s="33">
        <v>111</v>
      </c>
      <c r="AY6" s="31">
        <f t="shared" si="10"/>
        <v>4</v>
      </c>
      <c r="AZ6" s="31">
        <f t="shared" si="11"/>
        <v>108</v>
      </c>
      <c r="BA6" s="31">
        <f t="shared" si="12"/>
        <v>112.5</v>
      </c>
      <c r="BB6" s="31">
        <f t="shared" si="13"/>
        <v>116</v>
      </c>
      <c r="BC6" s="31">
        <f t="shared" si="14"/>
        <v>113</v>
      </c>
      <c r="BE6" s="39">
        <v>110</v>
      </c>
      <c r="BF6" s="33">
        <v>109</v>
      </c>
      <c r="BG6" s="33">
        <v>114</v>
      </c>
      <c r="BH6" s="33">
        <v>111</v>
      </c>
      <c r="BI6" s="31">
        <f>COUNT(BE6:BH6)</f>
        <v>4</v>
      </c>
      <c r="BJ6" s="31">
        <f>MIN(BE6:BH6)</f>
        <v>109</v>
      </c>
      <c r="BK6" s="31">
        <f t="shared" si="17"/>
        <v>111</v>
      </c>
      <c r="BL6" s="31">
        <f>MAX(BE6:BH6)</f>
        <v>114</v>
      </c>
      <c r="BM6" s="31">
        <f t="shared" si="19"/>
        <v>110.5</v>
      </c>
      <c r="BO6" s="42">
        <v>350</v>
      </c>
      <c r="BP6" s="33">
        <v>296</v>
      </c>
      <c r="BQ6" s="33"/>
      <c r="BR6" s="33"/>
      <c r="BS6" s="31">
        <f>COUNT(BO6:BR6)</f>
        <v>2</v>
      </c>
      <c r="BT6" s="31">
        <f>MIN(BO6:BR6)</f>
        <v>296</v>
      </c>
      <c r="BU6" s="31">
        <f t="shared" si="22"/>
        <v>323</v>
      </c>
      <c r="BV6" s="31">
        <f>MAX(BO6:BR6)</f>
        <v>350</v>
      </c>
      <c r="BW6" s="31">
        <f t="shared" si="24"/>
        <v>323</v>
      </c>
    </row>
    <row r="7" spans="1:75" x14ac:dyDescent="0.25">
      <c r="A7" s="6" t="s">
        <v>13</v>
      </c>
      <c r="B7" s="12" t="s">
        <v>14</v>
      </c>
      <c r="C7" s="13" t="s">
        <v>8</v>
      </c>
      <c r="D7" s="14"/>
      <c r="E7" s="14">
        <v>4.8</v>
      </c>
      <c r="F7" s="14">
        <v>0.4</v>
      </c>
      <c r="G7" s="15">
        <v>2</v>
      </c>
      <c r="H7" s="15">
        <v>0.4</v>
      </c>
      <c r="I7" s="15">
        <v>2.6</v>
      </c>
      <c r="J7" s="15">
        <v>4.8</v>
      </c>
      <c r="K7" s="15">
        <v>2.5999999999999996</v>
      </c>
      <c r="L7" s="11"/>
      <c r="M7" s="14">
        <v>2.1</v>
      </c>
      <c r="N7" s="16">
        <v>6.3</v>
      </c>
      <c r="O7" s="14">
        <v>3.4</v>
      </c>
      <c r="P7" s="14">
        <v>3.1</v>
      </c>
      <c r="Q7" s="14">
        <v>6.7</v>
      </c>
      <c r="R7" s="15">
        <v>5</v>
      </c>
      <c r="S7" s="15">
        <v>2.1</v>
      </c>
      <c r="T7" s="15">
        <v>4.32</v>
      </c>
      <c r="U7" s="15">
        <v>6.7</v>
      </c>
      <c r="V7" s="15">
        <v>3.4</v>
      </c>
      <c r="X7" s="30">
        <v>3.8</v>
      </c>
      <c r="Y7" s="32">
        <v>2.7</v>
      </c>
      <c r="Z7" s="30">
        <v>7.5</v>
      </c>
      <c r="AA7" s="37">
        <v>3.7</v>
      </c>
      <c r="AB7" s="31">
        <f t="shared" si="0"/>
        <v>4</v>
      </c>
      <c r="AC7" s="31">
        <f t="shared" si="1"/>
        <v>2.7</v>
      </c>
      <c r="AD7" s="31">
        <f t="shared" si="2"/>
        <v>4.4249999999999998</v>
      </c>
      <c r="AE7" s="31">
        <f t="shared" si="3"/>
        <v>7.5</v>
      </c>
      <c r="AF7" s="31">
        <f t="shared" si="4"/>
        <v>3.75</v>
      </c>
      <c r="AH7" s="23">
        <v>11.2</v>
      </c>
      <c r="AI7" s="22">
        <v>7.5</v>
      </c>
      <c r="AJ7" s="33">
        <v>0.8</v>
      </c>
      <c r="AK7" s="33">
        <v>5</v>
      </c>
      <c r="AL7" s="33">
        <v>4.8</v>
      </c>
      <c r="AM7" s="33"/>
      <c r="AO7" s="31">
        <f t="shared" si="5"/>
        <v>5</v>
      </c>
      <c r="AP7" s="31">
        <f t="shared" si="6"/>
        <v>0.8</v>
      </c>
      <c r="AQ7" s="31">
        <f t="shared" si="7"/>
        <v>5.86</v>
      </c>
      <c r="AR7" s="31">
        <f t="shared" si="8"/>
        <v>11.2</v>
      </c>
      <c r="AS7" s="31">
        <f t="shared" si="9"/>
        <v>5</v>
      </c>
      <c r="AU7" s="40">
        <v>4.2</v>
      </c>
      <c r="AV7" s="33">
        <v>8.1</v>
      </c>
      <c r="AW7" s="33">
        <v>14.3</v>
      </c>
      <c r="AX7" s="33">
        <v>11.9</v>
      </c>
      <c r="AY7" s="31">
        <f t="shared" si="10"/>
        <v>4</v>
      </c>
      <c r="AZ7" s="31">
        <f t="shared" si="11"/>
        <v>4.2</v>
      </c>
      <c r="BA7" s="31">
        <f t="shared" si="12"/>
        <v>9.625</v>
      </c>
      <c r="BB7" s="31">
        <f t="shared" si="13"/>
        <v>14.3</v>
      </c>
      <c r="BC7" s="31">
        <f t="shared" si="14"/>
        <v>10</v>
      </c>
      <c r="BE7" s="40">
        <v>9.6</v>
      </c>
      <c r="BF7" s="33">
        <v>2.9</v>
      </c>
      <c r="BG7" s="33">
        <v>2.5</v>
      </c>
      <c r="BH7" s="33">
        <v>3.5</v>
      </c>
      <c r="BI7" s="31">
        <f t="shared" si="15"/>
        <v>4</v>
      </c>
      <c r="BJ7" s="31">
        <f>MIN(BE7:BH7)</f>
        <v>2.5</v>
      </c>
      <c r="BK7" s="31">
        <f t="shared" si="17"/>
        <v>4.625</v>
      </c>
      <c r="BL7" s="31">
        <f t="shared" si="18"/>
        <v>9.6</v>
      </c>
      <c r="BM7" s="31">
        <f t="shared" si="19"/>
        <v>3.2</v>
      </c>
      <c r="BO7" s="42">
        <v>6.9</v>
      </c>
      <c r="BP7" s="33">
        <v>27</v>
      </c>
      <c r="BQ7" s="33"/>
      <c r="BR7" s="33"/>
      <c r="BS7" s="31">
        <f t="shared" ref="BS7:BS10" si="25">COUNT(BO7:BR7)</f>
        <v>2</v>
      </c>
      <c r="BT7" s="31">
        <f>MIN(BO7:BR7)</f>
        <v>6.9</v>
      </c>
      <c r="BU7" s="31">
        <f t="shared" si="22"/>
        <v>16.95</v>
      </c>
      <c r="BV7" s="31">
        <f t="shared" ref="BV7:BV10" si="26">MAX(BO7:BR7)</f>
        <v>27</v>
      </c>
      <c r="BW7" s="31">
        <f t="shared" si="24"/>
        <v>16.950000000000003</v>
      </c>
    </row>
    <row r="8" spans="1:75" x14ac:dyDescent="0.25">
      <c r="A8" s="6" t="s">
        <v>15</v>
      </c>
      <c r="B8" s="12" t="s">
        <v>16</v>
      </c>
      <c r="C8" s="13" t="s">
        <v>8</v>
      </c>
      <c r="D8" s="14"/>
      <c r="E8" s="14">
        <v>8.9999999999999998E-4</v>
      </c>
      <c r="F8" s="14">
        <v>8.9999999999999998E-4</v>
      </c>
      <c r="G8" s="15">
        <v>2</v>
      </c>
      <c r="H8" s="15">
        <v>8.9999999999999998E-4</v>
      </c>
      <c r="I8" s="15">
        <v>8.9999999999999998E-4</v>
      </c>
      <c r="J8" s="15">
        <v>8.9999999999999998E-4</v>
      </c>
      <c r="K8" s="15">
        <v>8.9999999999999998E-4</v>
      </c>
      <c r="L8" s="11"/>
      <c r="M8" s="14">
        <v>8.9999999999999998E-4</v>
      </c>
      <c r="N8" s="16">
        <v>8.9999999999999998E-4</v>
      </c>
      <c r="O8" s="14">
        <v>8.9999999999999998E-4</v>
      </c>
      <c r="P8" s="14">
        <v>8.9999999999999998E-4</v>
      </c>
      <c r="Q8" s="14">
        <v>8.9999999999999998E-4</v>
      </c>
      <c r="R8" s="15">
        <v>5</v>
      </c>
      <c r="S8" s="15">
        <v>8.9999999999999998E-4</v>
      </c>
      <c r="T8" s="15">
        <v>8.9999999999999998E-4</v>
      </c>
      <c r="U8" s="15">
        <v>8.9999999999999998E-4</v>
      </c>
      <c r="V8" s="15">
        <v>8.9999999999999998E-4</v>
      </c>
      <c r="X8" s="30">
        <v>8.9999999999999998E-4</v>
      </c>
      <c r="Y8" s="32">
        <v>8.9999999999999998E-4</v>
      </c>
      <c r="Z8" s="30">
        <v>8.9999999999999998E-4</v>
      </c>
      <c r="AA8" s="30">
        <v>8.9999999999999998E-4</v>
      </c>
      <c r="AB8" s="31">
        <f t="shared" si="0"/>
        <v>4</v>
      </c>
      <c r="AC8" s="31">
        <f t="shared" si="1"/>
        <v>8.9999999999999998E-4</v>
      </c>
      <c r="AD8" s="31">
        <f t="shared" si="2"/>
        <v>8.9999999999999998E-4</v>
      </c>
      <c r="AE8" s="31">
        <f t="shared" si="3"/>
        <v>8.9999999999999998E-4</v>
      </c>
      <c r="AF8" s="31">
        <f t="shared" si="4"/>
        <v>8.9999999999999998E-4</v>
      </c>
      <c r="AH8" s="23">
        <v>1E-3</v>
      </c>
      <c r="AI8" s="23">
        <v>1E-3</v>
      </c>
      <c r="AJ8" s="33">
        <v>1E-3</v>
      </c>
      <c r="AK8" s="33">
        <v>1E-3</v>
      </c>
      <c r="AL8" s="33">
        <v>1E-3</v>
      </c>
      <c r="AM8" s="33"/>
      <c r="AO8" s="31">
        <f t="shared" si="5"/>
        <v>5</v>
      </c>
      <c r="AP8" s="31">
        <f t="shared" si="6"/>
        <v>1E-3</v>
      </c>
      <c r="AQ8" s="31">
        <f t="shared" si="7"/>
        <v>1E-3</v>
      </c>
      <c r="AR8" s="31">
        <f t="shared" si="8"/>
        <v>1E-3</v>
      </c>
      <c r="AS8" s="31">
        <f t="shared" si="9"/>
        <v>1E-3</v>
      </c>
      <c r="AU8" s="40">
        <v>1E-3</v>
      </c>
      <c r="AV8" s="33">
        <v>1E-3</v>
      </c>
      <c r="AW8" s="33">
        <v>1E-3</v>
      </c>
      <c r="AX8" s="33">
        <v>1E-3</v>
      </c>
      <c r="AY8" s="31">
        <f t="shared" si="10"/>
        <v>4</v>
      </c>
      <c r="AZ8" s="31">
        <f t="shared" si="11"/>
        <v>1E-3</v>
      </c>
      <c r="BA8" s="31">
        <f t="shared" si="12"/>
        <v>1E-3</v>
      </c>
      <c r="BB8" s="31">
        <f t="shared" si="13"/>
        <v>1E-3</v>
      </c>
      <c r="BC8" s="31">
        <f t="shared" si="14"/>
        <v>1E-3</v>
      </c>
      <c r="BE8" s="40">
        <v>1E-3</v>
      </c>
      <c r="BF8" s="40">
        <v>1E-3</v>
      </c>
      <c r="BG8" s="33">
        <v>1E-3</v>
      </c>
      <c r="BH8" s="33">
        <v>1E-3</v>
      </c>
      <c r="BI8" s="31">
        <f t="shared" si="15"/>
        <v>4</v>
      </c>
      <c r="BJ8" s="31">
        <f t="shared" si="16"/>
        <v>1E-3</v>
      </c>
      <c r="BK8" s="31">
        <f t="shared" si="17"/>
        <v>1E-3</v>
      </c>
      <c r="BL8" s="31">
        <f t="shared" si="18"/>
        <v>1E-3</v>
      </c>
      <c r="BM8" s="31">
        <f t="shared" si="19"/>
        <v>1E-3</v>
      </c>
      <c r="BO8" s="42">
        <v>1E-3</v>
      </c>
      <c r="BP8" s="40">
        <v>1E-3</v>
      </c>
      <c r="BQ8" s="33"/>
      <c r="BR8" s="33"/>
      <c r="BS8" s="31">
        <f t="shared" si="25"/>
        <v>2</v>
      </c>
      <c r="BT8" s="31">
        <f t="shared" ref="BT8:BT10" si="27">MIN(BO8:BR8)</f>
        <v>1E-3</v>
      </c>
      <c r="BU8" s="31">
        <f t="shared" si="22"/>
        <v>1E-3</v>
      </c>
      <c r="BV8" s="31">
        <f t="shared" si="26"/>
        <v>1E-3</v>
      </c>
      <c r="BW8" s="31">
        <f t="shared" si="24"/>
        <v>1E-3</v>
      </c>
    </row>
    <row r="9" spans="1:75" x14ac:dyDescent="0.25">
      <c r="A9" s="6" t="s">
        <v>17</v>
      </c>
      <c r="B9" s="12" t="s">
        <v>16</v>
      </c>
      <c r="C9" s="13" t="s">
        <v>8</v>
      </c>
      <c r="D9" s="14"/>
      <c r="E9" s="14">
        <v>2.7E-2</v>
      </c>
      <c r="F9" s="14">
        <v>2E-3</v>
      </c>
      <c r="G9" s="15">
        <v>2</v>
      </c>
      <c r="H9" s="15">
        <v>2E-3</v>
      </c>
      <c r="I9" s="15">
        <v>1.4499999999999999E-2</v>
      </c>
      <c r="J9" s="15">
        <v>2.7E-2</v>
      </c>
      <c r="K9" s="15">
        <v>1.4500000000000001E-2</v>
      </c>
      <c r="L9" s="11"/>
      <c r="M9" s="14">
        <v>2E-3</v>
      </c>
      <c r="N9" s="16">
        <v>2.8000000000000001E-2</v>
      </c>
      <c r="O9" s="14">
        <v>2.5000000000000001E-2</v>
      </c>
      <c r="P9" s="14">
        <v>2.5999999999999999E-2</v>
      </c>
      <c r="Q9" s="14">
        <v>2.5000000000000001E-2</v>
      </c>
      <c r="R9" s="15">
        <v>5</v>
      </c>
      <c r="S9" s="15">
        <v>2E-3</v>
      </c>
      <c r="T9" s="15">
        <v>2.1200000000000004E-2</v>
      </c>
      <c r="U9" s="15">
        <v>2.8000000000000001E-2</v>
      </c>
      <c r="V9" s="15">
        <v>2.5000000000000001E-2</v>
      </c>
      <c r="X9" s="30">
        <v>2.1999999999999999E-2</v>
      </c>
      <c r="Y9" s="32">
        <v>2.1999999999999999E-2</v>
      </c>
      <c r="Z9" s="30">
        <v>1.7999999999999999E-2</v>
      </c>
      <c r="AA9" s="37">
        <v>2.4E-2</v>
      </c>
      <c r="AB9" s="31">
        <f t="shared" si="0"/>
        <v>4</v>
      </c>
      <c r="AC9" s="31">
        <f t="shared" si="1"/>
        <v>1.7999999999999999E-2</v>
      </c>
      <c r="AD9" s="31">
        <f t="shared" si="2"/>
        <v>2.1499999999999998E-2</v>
      </c>
      <c r="AE9" s="31">
        <f t="shared" si="3"/>
        <v>2.4E-2</v>
      </c>
      <c r="AF9" s="31">
        <f t="shared" si="4"/>
        <v>2.1999999999999999E-2</v>
      </c>
      <c r="AH9" s="23">
        <v>2.9000000000000001E-2</v>
      </c>
      <c r="AI9" s="22">
        <v>2.4E-2</v>
      </c>
      <c r="AJ9" s="33">
        <v>1E-3</v>
      </c>
      <c r="AK9" s="33">
        <v>1.7000000000000001E-2</v>
      </c>
      <c r="AL9" s="33">
        <v>1.4E-2</v>
      </c>
      <c r="AM9" s="33"/>
      <c r="AO9" s="31">
        <f t="shared" si="5"/>
        <v>5</v>
      </c>
      <c r="AP9" s="31">
        <f t="shared" si="6"/>
        <v>1E-3</v>
      </c>
      <c r="AQ9" s="31">
        <f t="shared" si="7"/>
        <v>1.7000000000000001E-2</v>
      </c>
      <c r="AR9" s="31">
        <f t="shared" si="8"/>
        <v>2.9000000000000001E-2</v>
      </c>
      <c r="AS9" s="31">
        <f t="shared" si="9"/>
        <v>1.7000000000000001E-2</v>
      </c>
      <c r="AU9" s="40">
        <v>1.9E-2</v>
      </c>
      <c r="AV9" s="33">
        <v>1.7000000000000001E-2</v>
      </c>
      <c r="AW9" s="33">
        <v>2.1999999999999999E-2</v>
      </c>
      <c r="AX9" s="33">
        <v>2.4E-2</v>
      </c>
      <c r="AY9" s="31">
        <f t="shared" si="10"/>
        <v>4</v>
      </c>
      <c r="AZ9" s="31">
        <f t="shared" si="11"/>
        <v>1.7000000000000001E-2</v>
      </c>
      <c r="BA9" s="31">
        <f t="shared" si="12"/>
        <v>2.0500000000000001E-2</v>
      </c>
      <c r="BB9" s="31">
        <f t="shared" si="13"/>
        <v>2.4E-2</v>
      </c>
      <c r="BC9" s="31">
        <f t="shared" si="14"/>
        <v>2.0499999999999997E-2</v>
      </c>
      <c r="BE9" s="42">
        <v>1.7999999999999999E-2</v>
      </c>
      <c r="BF9" s="42">
        <v>1.7999999999999999E-2</v>
      </c>
      <c r="BG9" s="33">
        <v>1.9E-2</v>
      </c>
      <c r="BH9" s="33">
        <v>1.7999999999999999E-2</v>
      </c>
      <c r="BI9" s="31">
        <f t="shared" si="15"/>
        <v>4</v>
      </c>
      <c r="BJ9" s="31">
        <f t="shared" si="16"/>
        <v>1.7999999999999999E-2</v>
      </c>
      <c r="BK9" s="31">
        <f t="shared" si="17"/>
        <v>1.8249999999999999E-2</v>
      </c>
      <c r="BL9" s="31">
        <f t="shared" si="18"/>
        <v>1.9E-2</v>
      </c>
      <c r="BM9" s="31">
        <f t="shared" si="19"/>
        <v>1.7999999999999999E-2</v>
      </c>
      <c r="BO9" s="42">
        <v>5.0000000000000001E-3</v>
      </c>
      <c r="BP9" s="42">
        <v>6.0000000000000001E-3</v>
      </c>
      <c r="BQ9" s="33"/>
      <c r="BR9" s="33"/>
      <c r="BS9" s="31">
        <f t="shared" si="25"/>
        <v>2</v>
      </c>
      <c r="BT9" s="31">
        <f t="shared" si="27"/>
        <v>5.0000000000000001E-3</v>
      </c>
      <c r="BU9" s="31">
        <f t="shared" si="22"/>
        <v>5.4999999999999997E-3</v>
      </c>
      <c r="BV9" s="31">
        <f t="shared" si="26"/>
        <v>6.0000000000000001E-3</v>
      </c>
      <c r="BW9" s="31">
        <f t="shared" si="24"/>
        <v>5.4999999999999997E-3</v>
      </c>
    </row>
    <row r="10" spans="1:75" x14ac:dyDescent="0.25">
      <c r="A10" s="6" t="s">
        <v>18</v>
      </c>
      <c r="B10" s="12" t="s">
        <v>16</v>
      </c>
      <c r="C10" s="13" t="s">
        <v>8</v>
      </c>
      <c r="D10" s="14"/>
      <c r="E10" s="14">
        <v>2.2200000000000002</v>
      </c>
      <c r="F10" s="14">
        <v>0.1</v>
      </c>
      <c r="G10" s="15">
        <v>2</v>
      </c>
      <c r="H10" s="15">
        <v>0.1</v>
      </c>
      <c r="I10" s="15">
        <v>1.1600000000000001</v>
      </c>
      <c r="J10" s="15">
        <v>2.2200000000000002</v>
      </c>
      <c r="K10" s="15">
        <v>1.1600000000000001</v>
      </c>
      <c r="L10" s="11"/>
      <c r="M10" s="14">
        <v>0.22</v>
      </c>
      <c r="N10" s="16">
        <v>1.81</v>
      </c>
      <c r="O10" s="14">
        <v>1.98</v>
      </c>
      <c r="P10" s="14">
        <v>1.87</v>
      </c>
      <c r="Q10" s="14">
        <v>1.8</v>
      </c>
      <c r="R10" s="15">
        <v>5</v>
      </c>
      <c r="S10" s="15">
        <v>0.22</v>
      </c>
      <c r="T10" s="15">
        <v>1.536</v>
      </c>
      <c r="U10" s="15">
        <v>1.98</v>
      </c>
      <c r="V10" s="15">
        <v>1.81</v>
      </c>
      <c r="X10" s="30">
        <v>1.57</v>
      </c>
      <c r="Y10" s="32">
        <v>1.69</v>
      </c>
      <c r="Z10" s="30">
        <v>1.33</v>
      </c>
      <c r="AA10" s="37">
        <v>1.68</v>
      </c>
      <c r="AB10" s="31">
        <f t="shared" si="0"/>
        <v>4</v>
      </c>
      <c r="AC10" s="31">
        <f t="shared" si="1"/>
        <v>1.33</v>
      </c>
      <c r="AD10" s="31">
        <f t="shared" si="2"/>
        <v>1.5674999999999999</v>
      </c>
      <c r="AE10" s="31">
        <f t="shared" si="3"/>
        <v>1.69</v>
      </c>
      <c r="AF10" s="31">
        <f t="shared" si="4"/>
        <v>1.625</v>
      </c>
      <c r="AH10" s="23">
        <v>1.83</v>
      </c>
      <c r="AI10" s="22">
        <v>1.54</v>
      </c>
      <c r="AJ10" s="33">
        <v>7.0000000000000007E-2</v>
      </c>
      <c r="AK10" s="33">
        <v>1.25</v>
      </c>
      <c r="AL10" s="33">
        <v>1.27</v>
      </c>
      <c r="AM10" s="33"/>
      <c r="AO10" s="31">
        <f t="shared" si="5"/>
        <v>5</v>
      </c>
      <c r="AP10" s="31">
        <f t="shared" si="6"/>
        <v>7.0000000000000007E-2</v>
      </c>
      <c r="AQ10" s="31">
        <f t="shared" si="7"/>
        <v>1.1919999999999997</v>
      </c>
      <c r="AR10" s="31">
        <f t="shared" si="8"/>
        <v>1.83</v>
      </c>
      <c r="AS10" s="31">
        <f t="shared" si="9"/>
        <v>1.27</v>
      </c>
      <c r="AU10" s="40">
        <v>1.43</v>
      </c>
      <c r="AV10" s="33">
        <v>1.36</v>
      </c>
      <c r="AW10" s="33">
        <v>1.81</v>
      </c>
      <c r="AX10" s="33">
        <v>2.86</v>
      </c>
      <c r="AY10" s="31">
        <f t="shared" si="10"/>
        <v>4</v>
      </c>
      <c r="AZ10" s="31">
        <f t="shared" si="11"/>
        <v>1.36</v>
      </c>
      <c r="BA10" s="31">
        <f t="shared" si="12"/>
        <v>1.8649999999999998</v>
      </c>
      <c r="BB10" s="31">
        <f t="shared" si="13"/>
        <v>2.86</v>
      </c>
      <c r="BC10" s="31">
        <f t="shared" si="14"/>
        <v>1.62</v>
      </c>
      <c r="BE10" s="42">
        <v>1.55</v>
      </c>
      <c r="BF10" s="42">
        <v>1.36</v>
      </c>
      <c r="BG10" s="33">
        <v>1.62</v>
      </c>
      <c r="BH10" s="33">
        <v>1.35</v>
      </c>
      <c r="BI10" s="31">
        <f t="shared" si="15"/>
        <v>4</v>
      </c>
      <c r="BJ10" s="31">
        <f t="shared" si="16"/>
        <v>1.35</v>
      </c>
      <c r="BK10" s="31">
        <f t="shared" si="17"/>
        <v>1.4700000000000002</v>
      </c>
      <c r="BL10" s="31">
        <f t="shared" si="18"/>
        <v>1.62</v>
      </c>
      <c r="BM10" s="31">
        <f>MEDIAN(BE10:BH10)</f>
        <v>1.4550000000000001</v>
      </c>
      <c r="BO10" s="42">
        <v>0.05</v>
      </c>
      <c r="BP10" s="42">
        <v>0.05</v>
      </c>
      <c r="BQ10" s="33"/>
      <c r="BR10" s="33"/>
      <c r="BS10" s="31">
        <f t="shared" si="25"/>
        <v>2</v>
      </c>
      <c r="BT10" s="31">
        <f t="shared" si="27"/>
        <v>0.05</v>
      </c>
      <c r="BU10" s="31">
        <f t="shared" si="22"/>
        <v>0.05</v>
      </c>
      <c r="BV10" s="31">
        <f t="shared" si="26"/>
        <v>0.05</v>
      </c>
      <c r="BW10" s="31">
        <f>MEDIAN(BO10:BR10)</f>
        <v>0.05</v>
      </c>
    </row>
    <row r="11" spans="1:75" x14ac:dyDescent="0.25">
      <c r="A11" s="6"/>
      <c r="B11" s="10"/>
      <c r="C11" s="10"/>
      <c r="D11" s="7"/>
      <c r="E11" s="7"/>
      <c r="F11" s="7"/>
      <c r="G11" s="17"/>
      <c r="H11" s="17"/>
      <c r="I11" s="17"/>
      <c r="J11" s="17"/>
      <c r="K11" s="17"/>
      <c r="L11" s="7"/>
      <c r="M11" s="7"/>
      <c r="N11" s="7"/>
      <c r="O11" s="7"/>
      <c r="P11" s="7"/>
      <c r="Q11" s="7"/>
      <c r="R11" s="17"/>
      <c r="S11" s="17"/>
      <c r="T11" s="17"/>
      <c r="U11" s="17"/>
      <c r="V11" s="17"/>
      <c r="X11" s="26"/>
      <c r="Y11" s="26"/>
      <c r="Z11" s="26"/>
      <c r="AA11" s="26"/>
      <c r="AB11" s="38"/>
      <c r="AC11" s="38"/>
      <c r="AD11" s="38"/>
      <c r="AE11" s="38"/>
      <c r="AF11" s="38"/>
      <c r="AH11" s="2"/>
      <c r="AI11" s="2"/>
      <c r="AO11" s="1"/>
      <c r="AU11" s="2"/>
      <c r="AV11" s="2"/>
      <c r="AW11" s="2"/>
      <c r="AY11" s="1"/>
      <c r="BE11" s="2"/>
      <c r="BF11" s="2"/>
      <c r="BG11" s="2"/>
      <c r="BI11" s="1"/>
      <c r="BO11" s="2"/>
      <c r="BP11" s="2"/>
      <c r="BQ11" s="2"/>
      <c r="BS11" s="1"/>
    </row>
    <row r="12" spans="1:75" x14ac:dyDescent="0.25">
      <c r="A12" s="6" t="s">
        <v>32</v>
      </c>
      <c r="B12" s="10"/>
      <c r="C12" s="10"/>
      <c r="D12" s="7"/>
      <c r="E12" s="7"/>
      <c r="F12" s="7"/>
      <c r="G12" s="17"/>
      <c r="H12" s="17"/>
      <c r="I12" s="17"/>
      <c r="J12" s="17"/>
      <c r="K12" s="17"/>
      <c r="L12" s="7"/>
      <c r="M12" s="7"/>
      <c r="N12" s="7"/>
      <c r="O12" s="7"/>
      <c r="P12" s="7"/>
      <c r="Q12" s="7"/>
      <c r="R12" s="17"/>
      <c r="S12" s="17"/>
      <c r="T12" s="17"/>
      <c r="U12" s="17"/>
      <c r="V12" s="17"/>
      <c r="X12" s="26"/>
      <c r="Y12" s="26"/>
      <c r="Z12" s="26"/>
      <c r="AA12" s="26"/>
      <c r="AB12" s="38"/>
      <c r="AC12" s="38"/>
      <c r="AD12" s="38"/>
      <c r="AE12" s="38"/>
      <c r="AF12" s="38"/>
      <c r="AH12" s="2"/>
      <c r="AI12" s="2"/>
      <c r="AO12" s="1"/>
      <c r="AU12" s="2"/>
      <c r="AV12" s="2"/>
      <c r="AW12" s="2"/>
      <c r="AY12" s="1"/>
      <c r="BE12" s="2"/>
      <c r="BF12" s="2"/>
      <c r="BG12" s="2"/>
      <c r="BI12" s="1"/>
      <c r="BO12" s="2"/>
      <c r="BP12" s="2"/>
      <c r="BQ12" s="2"/>
      <c r="BS12" s="1"/>
    </row>
    <row r="13" spans="1:75" x14ac:dyDescent="0.25">
      <c r="A13" s="6" t="s">
        <v>6</v>
      </c>
      <c r="B13" s="13" t="s">
        <v>7</v>
      </c>
      <c r="C13" s="13" t="s">
        <v>8</v>
      </c>
      <c r="D13" s="21">
        <v>2.7800000000000002</v>
      </c>
      <c r="E13" s="14"/>
      <c r="F13" s="21">
        <v>2.7100000000000004</v>
      </c>
      <c r="G13" s="15">
        <v>2</v>
      </c>
      <c r="H13" s="15">
        <v>2.7100000000000004</v>
      </c>
      <c r="I13" s="15">
        <v>2.7450000000000001</v>
      </c>
      <c r="J13" s="15">
        <v>2.7800000000000002</v>
      </c>
      <c r="K13" s="15">
        <v>2.7450000000000001</v>
      </c>
      <c r="L13" s="11"/>
      <c r="M13" s="21">
        <v>2.04</v>
      </c>
      <c r="N13" s="16"/>
      <c r="O13" s="21">
        <v>2.9400000000000004</v>
      </c>
      <c r="P13" s="14"/>
      <c r="Q13" s="21">
        <v>2.6000000000000005</v>
      </c>
      <c r="R13" s="15">
        <v>3</v>
      </c>
      <c r="S13" s="15">
        <v>2.04</v>
      </c>
      <c r="T13" s="15">
        <v>2.5266666666666668</v>
      </c>
      <c r="U13" s="15">
        <v>2.9400000000000004</v>
      </c>
      <c r="V13" s="15">
        <v>2.6000000000000005</v>
      </c>
      <c r="X13" s="34">
        <v>2.72</v>
      </c>
      <c r="Y13" s="32"/>
      <c r="Z13" s="35">
        <v>2.2599999999999998</v>
      </c>
      <c r="AA13" s="30">
        <v>2.2400000000000002</v>
      </c>
      <c r="AB13" s="31">
        <f t="shared" ref="AB13:AB55" si="28">COUNT(X13:AA13)</f>
        <v>3</v>
      </c>
      <c r="AC13" s="31">
        <f t="shared" ref="AC13:AC55" si="29">MIN(X13:AA13)</f>
        <v>2.2400000000000002</v>
      </c>
      <c r="AD13" s="31">
        <f t="shared" ref="AD13:AD55" si="30">AVERAGE(X13:AA13)</f>
        <v>2.4066666666666667</v>
      </c>
      <c r="AE13" s="31">
        <f t="shared" ref="AE13:AE55" si="31">MAX(X13:AA13)</f>
        <v>2.72</v>
      </c>
      <c r="AF13" s="31">
        <f t="shared" ref="AF13:AF55" si="32">MEDIAN(X13:AA13)</f>
        <v>2.2599999999999998</v>
      </c>
      <c r="AH13" s="23">
        <v>2.19</v>
      </c>
      <c r="AI13" s="23">
        <v>2.33</v>
      </c>
      <c r="AJ13" s="33">
        <v>3.43</v>
      </c>
      <c r="AK13" s="33">
        <v>3.15</v>
      </c>
      <c r="AL13" s="33">
        <v>3.1</v>
      </c>
      <c r="AM13" s="33"/>
      <c r="AO13" s="31">
        <f t="shared" si="5"/>
        <v>5</v>
      </c>
      <c r="AP13" s="31">
        <f t="shared" si="6"/>
        <v>2.19</v>
      </c>
      <c r="AQ13" s="31">
        <f t="shared" si="7"/>
        <v>2.84</v>
      </c>
      <c r="AR13" s="31">
        <f t="shared" si="8"/>
        <v>3.43</v>
      </c>
      <c r="AS13" s="31">
        <f t="shared" si="9"/>
        <v>3.1</v>
      </c>
      <c r="AU13" s="23"/>
      <c r="AV13" s="23">
        <v>2.92</v>
      </c>
      <c r="AW13" s="23">
        <v>2.6</v>
      </c>
      <c r="AX13" s="33">
        <v>2.21</v>
      </c>
      <c r="AY13" s="31">
        <f t="shared" ref="AY13:AY19" si="33">COUNT(AU13:AX13)</f>
        <v>3</v>
      </c>
      <c r="AZ13" s="31">
        <f t="shared" ref="AZ13:AZ19" si="34">MIN(AU13:AX13)</f>
        <v>2.21</v>
      </c>
      <c r="BA13" s="31">
        <f t="shared" ref="BA13:BA19" si="35">AVERAGE(AU13:AX13)</f>
        <v>2.5766666666666667</v>
      </c>
      <c r="BB13" s="31">
        <f t="shared" ref="BB13:BB19" si="36">MAX(AU13:AX13)</f>
        <v>2.92</v>
      </c>
      <c r="BC13" s="31">
        <f t="shared" ref="BC13:BC19" si="37">MEDIAN(AU13:AX13)</f>
        <v>2.6</v>
      </c>
      <c r="BE13" s="23">
        <v>2.1500000000000004</v>
      </c>
      <c r="BF13" s="23">
        <v>2.33</v>
      </c>
      <c r="BG13" s="23">
        <v>1.95</v>
      </c>
      <c r="BH13" s="33">
        <v>1.81</v>
      </c>
      <c r="BI13" s="31">
        <f t="shared" ref="BI13:BI19" si="38">COUNT(BE13:BH13)</f>
        <v>4</v>
      </c>
      <c r="BJ13" s="31">
        <f t="shared" ref="BJ13:BJ19" si="39">MIN(BE13:BH13)</f>
        <v>1.81</v>
      </c>
      <c r="BK13" s="31">
        <f t="shared" ref="BK13:BK19" si="40">AVERAGE(BE13:BH13)</f>
        <v>2.06</v>
      </c>
      <c r="BL13" s="31">
        <f t="shared" ref="BL13:BL19" si="41">MAX(BE13:BH13)</f>
        <v>2.33</v>
      </c>
      <c r="BM13" s="31">
        <f t="shared" ref="BM13:BM19" si="42">MEDIAN(BE13:BH13)</f>
        <v>2.0500000000000003</v>
      </c>
      <c r="BO13" s="42">
        <v>2.0499999999999998</v>
      </c>
      <c r="BP13" s="23">
        <v>2.54</v>
      </c>
      <c r="BQ13" s="23"/>
      <c r="BR13" s="33"/>
      <c r="BS13" s="31">
        <f t="shared" ref="BS13:BS19" si="43">COUNT(BO13:BR13)</f>
        <v>2</v>
      </c>
      <c r="BT13" s="31">
        <f t="shared" ref="BT13:BT19" si="44">MIN(BO13:BR13)</f>
        <v>2.0499999999999998</v>
      </c>
      <c r="BU13" s="31">
        <f t="shared" ref="BU13:BU15" si="45">AVERAGE(BO13:BR13)</f>
        <v>2.2949999999999999</v>
      </c>
      <c r="BV13" s="31">
        <f t="shared" ref="BV13:BV19" si="46">MAX(BO13:BR13)</f>
        <v>2.54</v>
      </c>
      <c r="BW13" s="31">
        <f t="shared" ref="BW13:BW19" si="47">MEDIAN(BO13:BR13)</f>
        <v>2.2949999999999999</v>
      </c>
    </row>
    <row r="14" spans="1:75" x14ac:dyDescent="0.25">
      <c r="A14" s="6" t="s">
        <v>9</v>
      </c>
      <c r="B14" s="12" t="s">
        <v>10</v>
      </c>
      <c r="C14" s="13" t="s">
        <v>8</v>
      </c>
      <c r="D14" s="14"/>
      <c r="E14" s="14">
        <v>5.75</v>
      </c>
      <c r="F14" s="14">
        <v>5.77</v>
      </c>
      <c r="G14" s="15">
        <v>2</v>
      </c>
      <c r="H14" s="15">
        <v>5.75</v>
      </c>
      <c r="I14" s="15">
        <v>5.76</v>
      </c>
      <c r="J14" s="15">
        <v>5.77</v>
      </c>
      <c r="K14" s="15">
        <v>5.76</v>
      </c>
      <c r="L14" s="11"/>
      <c r="M14" s="14">
        <v>5.84</v>
      </c>
      <c r="N14" s="14"/>
      <c r="O14" s="14">
        <v>5.71</v>
      </c>
      <c r="P14" s="14"/>
      <c r="Q14" s="14">
        <v>5.67</v>
      </c>
      <c r="R14" s="15">
        <v>3</v>
      </c>
      <c r="S14" s="15">
        <v>5.67</v>
      </c>
      <c r="T14" s="15">
        <v>5.7399999999999993</v>
      </c>
      <c r="U14" s="15">
        <v>5.84</v>
      </c>
      <c r="V14" s="15">
        <v>5.71</v>
      </c>
      <c r="X14" s="30">
        <v>5.27</v>
      </c>
      <c r="Y14" s="32">
        <v>5.67</v>
      </c>
      <c r="Z14" s="30">
        <v>5.59</v>
      </c>
      <c r="AA14" s="37">
        <v>5.57</v>
      </c>
      <c r="AB14" s="31">
        <f t="shared" si="28"/>
        <v>4</v>
      </c>
      <c r="AC14" s="31">
        <f t="shared" si="29"/>
        <v>5.27</v>
      </c>
      <c r="AD14" s="31">
        <f t="shared" si="30"/>
        <v>5.5250000000000004</v>
      </c>
      <c r="AE14" s="31">
        <f t="shared" si="31"/>
        <v>5.67</v>
      </c>
      <c r="AF14" s="31">
        <f t="shared" si="32"/>
        <v>5.58</v>
      </c>
      <c r="AH14" s="23">
        <v>5.05</v>
      </c>
      <c r="AI14" s="22">
        <v>6.1</v>
      </c>
      <c r="AJ14" s="33">
        <v>5.64</v>
      </c>
      <c r="AK14" s="33">
        <v>7.51</v>
      </c>
      <c r="AL14" s="33">
        <v>5.31</v>
      </c>
      <c r="AM14" s="33"/>
      <c r="AO14" s="31">
        <f t="shared" si="5"/>
        <v>5</v>
      </c>
      <c r="AP14" s="31">
        <f t="shared" si="6"/>
        <v>5.05</v>
      </c>
      <c r="AQ14" s="31">
        <f t="shared" si="7"/>
        <v>5.9219999999999988</v>
      </c>
      <c r="AR14" s="31">
        <f t="shared" si="8"/>
        <v>7.51</v>
      </c>
      <c r="AS14" s="31">
        <f t="shared" si="9"/>
        <v>5.64</v>
      </c>
      <c r="AU14" s="33">
        <v>5.2</v>
      </c>
      <c r="AV14" s="33">
        <v>4.92</v>
      </c>
      <c r="AW14" s="33">
        <v>5.74</v>
      </c>
      <c r="AX14" s="33">
        <v>5.7</v>
      </c>
      <c r="AY14" s="31">
        <f t="shared" si="33"/>
        <v>4</v>
      </c>
      <c r="AZ14" s="31">
        <f t="shared" si="34"/>
        <v>4.92</v>
      </c>
      <c r="BA14" s="31">
        <f t="shared" si="35"/>
        <v>5.3900000000000006</v>
      </c>
      <c r="BB14" s="31">
        <f t="shared" si="36"/>
        <v>5.74</v>
      </c>
      <c r="BC14" s="31">
        <f t="shared" si="37"/>
        <v>5.45</v>
      </c>
      <c r="BE14" s="42">
        <v>5.49</v>
      </c>
      <c r="BF14" s="42">
        <v>4.6900000000000004</v>
      </c>
      <c r="BG14" s="33">
        <v>5.54</v>
      </c>
      <c r="BH14" s="33">
        <v>5.69</v>
      </c>
      <c r="BI14" s="31">
        <f t="shared" si="38"/>
        <v>4</v>
      </c>
      <c r="BJ14" s="31">
        <f t="shared" si="39"/>
        <v>4.6900000000000004</v>
      </c>
      <c r="BK14" s="31">
        <f t="shared" si="40"/>
        <v>5.3525</v>
      </c>
      <c r="BL14" s="31">
        <f t="shared" si="41"/>
        <v>5.69</v>
      </c>
      <c r="BM14" s="31">
        <f t="shared" si="42"/>
        <v>5.5150000000000006</v>
      </c>
      <c r="BO14" s="42">
        <v>5.63</v>
      </c>
      <c r="BP14" s="42">
        <v>5.44</v>
      </c>
      <c r="BQ14" s="33"/>
      <c r="BR14" s="33"/>
      <c r="BS14" s="31">
        <f t="shared" si="43"/>
        <v>2</v>
      </c>
      <c r="BT14" s="31">
        <f t="shared" si="44"/>
        <v>5.44</v>
      </c>
      <c r="BU14" s="31">
        <f t="shared" si="45"/>
        <v>5.5350000000000001</v>
      </c>
      <c r="BV14" s="31">
        <f t="shared" si="46"/>
        <v>5.63</v>
      </c>
      <c r="BW14" s="31">
        <f t="shared" si="47"/>
        <v>5.5350000000000001</v>
      </c>
    </row>
    <row r="15" spans="1:75" x14ac:dyDescent="0.25">
      <c r="A15" s="6" t="s">
        <v>11</v>
      </c>
      <c r="B15" s="12" t="s">
        <v>12</v>
      </c>
      <c r="C15" s="13" t="s">
        <v>8</v>
      </c>
      <c r="D15" s="14"/>
      <c r="E15" s="14">
        <v>170</v>
      </c>
      <c r="F15" s="14">
        <v>162</v>
      </c>
      <c r="G15" s="15">
        <v>2</v>
      </c>
      <c r="H15" s="15">
        <v>162</v>
      </c>
      <c r="I15" s="15">
        <v>166</v>
      </c>
      <c r="J15" s="15">
        <v>170</v>
      </c>
      <c r="K15" s="15">
        <v>166</v>
      </c>
      <c r="L15" s="11"/>
      <c r="M15" s="14">
        <v>155</v>
      </c>
      <c r="N15" s="14"/>
      <c r="O15" s="14">
        <v>283</v>
      </c>
      <c r="P15" s="14"/>
      <c r="Q15" s="14">
        <v>146</v>
      </c>
      <c r="R15" s="15">
        <v>3</v>
      </c>
      <c r="S15" s="15">
        <v>146</v>
      </c>
      <c r="T15" s="15">
        <v>194.66666666666666</v>
      </c>
      <c r="U15" s="15">
        <v>283</v>
      </c>
      <c r="V15" s="15">
        <v>155</v>
      </c>
      <c r="X15" s="30">
        <v>125</v>
      </c>
      <c r="Y15" s="32">
        <v>128</v>
      </c>
      <c r="Z15" s="30">
        <v>132</v>
      </c>
      <c r="AA15" s="37">
        <v>124</v>
      </c>
      <c r="AB15" s="31">
        <f t="shared" si="28"/>
        <v>4</v>
      </c>
      <c r="AC15" s="31">
        <f t="shared" si="29"/>
        <v>124</v>
      </c>
      <c r="AD15" s="31">
        <f t="shared" si="30"/>
        <v>127.25</v>
      </c>
      <c r="AE15" s="31">
        <f t="shared" si="31"/>
        <v>132</v>
      </c>
      <c r="AF15" s="31">
        <f t="shared" si="32"/>
        <v>126.5</v>
      </c>
      <c r="AH15" s="23">
        <v>107</v>
      </c>
      <c r="AI15" s="22">
        <v>120</v>
      </c>
      <c r="AJ15" s="33">
        <v>110</v>
      </c>
      <c r="AK15" s="33">
        <v>471</v>
      </c>
      <c r="AL15" s="33">
        <v>106</v>
      </c>
      <c r="AM15" s="33"/>
      <c r="AO15" s="31">
        <f t="shared" si="5"/>
        <v>5</v>
      </c>
      <c r="AP15" s="31">
        <f t="shared" si="6"/>
        <v>106</v>
      </c>
      <c r="AQ15" s="31">
        <f t="shared" si="7"/>
        <v>182.8</v>
      </c>
      <c r="AR15" s="31">
        <f t="shared" si="8"/>
        <v>471</v>
      </c>
      <c r="AS15" s="31">
        <f t="shared" si="9"/>
        <v>110</v>
      </c>
      <c r="AU15" s="33">
        <v>85</v>
      </c>
      <c r="AV15" s="33">
        <v>219</v>
      </c>
      <c r="AW15" s="33">
        <v>165</v>
      </c>
      <c r="AX15" s="33">
        <v>112</v>
      </c>
      <c r="AY15" s="31">
        <f t="shared" si="33"/>
        <v>4</v>
      </c>
      <c r="AZ15" s="31">
        <f t="shared" si="34"/>
        <v>85</v>
      </c>
      <c r="BA15" s="31">
        <f t="shared" si="35"/>
        <v>145.25</v>
      </c>
      <c r="BB15" s="31">
        <f t="shared" si="36"/>
        <v>219</v>
      </c>
      <c r="BC15" s="31">
        <f t="shared" si="37"/>
        <v>138.5</v>
      </c>
      <c r="BE15" s="42">
        <v>102</v>
      </c>
      <c r="BF15" s="42">
        <v>99</v>
      </c>
      <c r="BG15" s="33">
        <v>114</v>
      </c>
      <c r="BH15" s="33">
        <v>103</v>
      </c>
      <c r="BI15" s="31">
        <f t="shared" si="38"/>
        <v>4</v>
      </c>
      <c r="BJ15" s="31">
        <f t="shared" si="39"/>
        <v>99</v>
      </c>
      <c r="BK15" s="31">
        <f t="shared" si="40"/>
        <v>104.5</v>
      </c>
      <c r="BL15" s="31">
        <f t="shared" si="41"/>
        <v>114</v>
      </c>
      <c r="BM15" s="31">
        <f t="shared" si="42"/>
        <v>102.5</v>
      </c>
      <c r="BO15" s="42">
        <v>96</v>
      </c>
      <c r="BP15" s="42">
        <v>86</v>
      </c>
      <c r="BQ15" s="33"/>
      <c r="BR15" s="33"/>
      <c r="BS15" s="31">
        <f t="shared" si="43"/>
        <v>2</v>
      </c>
      <c r="BT15" s="31">
        <f t="shared" si="44"/>
        <v>86</v>
      </c>
      <c r="BU15" s="31">
        <f t="shared" si="45"/>
        <v>91</v>
      </c>
      <c r="BV15" s="31">
        <f t="shared" si="46"/>
        <v>96</v>
      </c>
      <c r="BW15" s="31">
        <f t="shared" si="47"/>
        <v>91</v>
      </c>
    </row>
    <row r="16" spans="1:75" x14ac:dyDescent="0.25">
      <c r="A16" s="6" t="s">
        <v>13</v>
      </c>
      <c r="B16" s="12" t="s">
        <v>14</v>
      </c>
      <c r="C16" s="13" t="s">
        <v>8</v>
      </c>
      <c r="D16" s="14"/>
      <c r="E16" s="14">
        <v>4.3</v>
      </c>
      <c r="F16" s="14">
        <v>8.8000000000000007</v>
      </c>
      <c r="G16" s="15">
        <v>2</v>
      </c>
      <c r="H16" s="15">
        <v>4.3</v>
      </c>
      <c r="I16" s="15">
        <v>6.5500000000000007</v>
      </c>
      <c r="J16" s="15">
        <v>8.8000000000000007</v>
      </c>
      <c r="K16" s="15">
        <v>6.5500000000000007</v>
      </c>
      <c r="L16" s="11"/>
      <c r="M16" s="14">
        <v>6.6</v>
      </c>
      <c r="N16" s="14"/>
      <c r="O16" s="14">
        <v>0.5</v>
      </c>
      <c r="P16" s="14"/>
      <c r="Q16" s="14">
        <v>5.7</v>
      </c>
      <c r="R16" s="15">
        <v>3</v>
      </c>
      <c r="S16" s="15">
        <v>0.5</v>
      </c>
      <c r="T16" s="15">
        <v>4.2666666666666666</v>
      </c>
      <c r="U16" s="15">
        <v>6.6</v>
      </c>
      <c r="V16" s="15">
        <v>5.7</v>
      </c>
      <c r="X16" s="30">
        <v>3</v>
      </c>
      <c r="Y16" s="32">
        <v>3.2</v>
      </c>
      <c r="Z16" s="30">
        <v>10.4</v>
      </c>
      <c r="AA16" s="37">
        <v>4.5999999999999996</v>
      </c>
      <c r="AB16" s="31">
        <f t="shared" si="28"/>
        <v>4</v>
      </c>
      <c r="AC16" s="31">
        <f t="shared" si="29"/>
        <v>3</v>
      </c>
      <c r="AD16" s="31">
        <f t="shared" si="30"/>
        <v>5.3000000000000007</v>
      </c>
      <c r="AE16" s="31">
        <f t="shared" si="31"/>
        <v>10.4</v>
      </c>
      <c r="AF16" s="31">
        <f t="shared" si="32"/>
        <v>3.9</v>
      </c>
      <c r="AH16" s="23">
        <v>2.8</v>
      </c>
      <c r="AI16" s="22">
        <v>7.1</v>
      </c>
      <c r="AJ16" s="33">
        <v>6.4</v>
      </c>
      <c r="AK16" s="33">
        <v>0.6</v>
      </c>
      <c r="AL16" s="33">
        <v>5.4</v>
      </c>
      <c r="AM16" s="33"/>
      <c r="AO16" s="31">
        <f t="shared" si="5"/>
        <v>5</v>
      </c>
      <c r="AP16" s="31">
        <f t="shared" si="6"/>
        <v>0.6</v>
      </c>
      <c r="AQ16" s="31">
        <f t="shared" si="7"/>
        <v>4.4599999999999991</v>
      </c>
      <c r="AR16" s="31">
        <f t="shared" si="8"/>
        <v>7.1</v>
      </c>
      <c r="AS16" s="31">
        <f t="shared" si="9"/>
        <v>5.4</v>
      </c>
      <c r="AU16" s="33">
        <v>18.399999999999999</v>
      </c>
      <c r="AV16" s="33">
        <v>0.3</v>
      </c>
      <c r="AW16" s="33">
        <v>3.1</v>
      </c>
      <c r="AX16" s="33">
        <v>59.5</v>
      </c>
      <c r="AY16" s="31">
        <f t="shared" si="33"/>
        <v>4</v>
      </c>
      <c r="AZ16" s="31">
        <f t="shared" si="34"/>
        <v>0.3</v>
      </c>
      <c r="BA16" s="31">
        <f t="shared" si="35"/>
        <v>20.324999999999999</v>
      </c>
      <c r="BB16" s="31">
        <f t="shared" si="36"/>
        <v>59.5</v>
      </c>
      <c r="BC16" s="31">
        <f t="shared" si="37"/>
        <v>10.75</v>
      </c>
      <c r="BE16" s="42">
        <v>7.4</v>
      </c>
      <c r="BF16" s="42">
        <v>1.3</v>
      </c>
      <c r="BG16" s="33">
        <v>3.2</v>
      </c>
      <c r="BH16" s="33">
        <v>3.4</v>
      </c>
      <c r="BI16" s="31">
        <f t="shared" si="38"/>
        <v>4</v>
      </c>
      <c r="BJ16" s="31">
        <f t="shared" si="39"/>
        <v>1.3</v>
      </c>
      <c r="BK16" s="31">
        <f>AVERAGE(BE16:BH16)</f>
        <v>3.8250000000000006</v>
      </c>
      <c r="BL16" s="31">
        <f t="shared" si="41"/>
        <v>7.4</v>
      </c>
      <c r="BM16" s="31">
        <f t="shared" si="42"/>
        <v>3.3</v>
      </c>
      <c r="BO16" s="42">
        <v>2.9</v>
      </c>
      <c r="BP16" s="42">
        <v>4.5999999999999996</v>
      </c>
      <c r="BQ16" s="33"/>
      <c r="BR16" s="33"/>
      <c r="BS16" s="31">
        <f t="shared" si="43"/>
        <v>2</v>
      </c>
      <c r="BT16" s="31">
        <f t="shared" si="44"/>
        <v>2.9</v>
      </c>
      <c r="BU16" s="31">
        <f>AVERAGE(BO16:BR16)</f>
        <v>3.75</v>
      </c>
      <c r="BV16" s="31">
        <f t="shared" si="46"/>
        <v>4.5999999999999996</v>
      </c>
      <c r="BW16" s="31">
        <f t="shared" si="47"/>
        <v>3.75</v>
      </c>
    </row>
    <row r="17" spans="1:75" x14ac:dyDescent="0.25">
      <c r="A17" s="6" t="s">
        <v>15</v>
      </c>
      <c r="B17" s="12" t="s">
        <v>16</v>
      </c>
      <c r="C17" s="13" t="s">
        <v>8</v>
      </c>
      <c r="D17" s="14"/>
      <c r="E17" s="14">
        <v>8.9999999999999998E-4</v>
      </c>
      <c r="F17" s="14">
        <v>8.9999999999999998E-4</v>
      </c>
      <c r="G17" s="15">
        <v>2</v>
      </c>
      <c r="H17" s="15">
        <v>8.9999999999999998E-4</v>
      </c>
      <c r="I17" s="15">
        <v>8.9999999999999998E-4</v>
      </c>
      <c r="J17" s="15">
        <v>8.9999999999999998E-4</v>
      </c>
      <c r="K17" s="15">
        <v>8.9999999999999998E-4</v>
      </c>
      <c r="L17" s="11"/>
      <c r="M17" s="14">
        <v>8.9999999999999998E-4</v>
      </c>
      <c r="N17" s="14"/>
      <c r="O17" s="14">
        <v>8.9999999999999998E-4</v>
      </c>
      <c r="P17" s="14"/>
      <c r="Q17" s="14">
        <v>8.9999999999999998E-4</v>
      </c>
      <c r="R17" s="15">
        <v>3</v>
      </c>
      <c r="S17" s="15">
        <v>8.9999999999999998E-4</v>
      </c>
      <c r="T17" s="15">
        <v>9.0000000000000008E-4</v>
      </c>
      <c r="U17" s="15">
        <v>8.9999999999999998E-4</v>
      </c>
      <c r="V17" s="15">
        <v>8.9999999999999998E-4</v>
      </c>
      <c r="X17" s="30">
        <v>8.9999999999999998E-4</v>
      </c>
      <c r="Y17" s="32">
        <v>8.9999999999999998E-4</v>
      </c>
      <c r="Z17" s="30">
        <v>8.9999999999999998E-4</v>
      </c>
      <c r="AA17" s="30">
        <v>8.9999999999999998E-4</v>
      </c>
      <c r="AB17" s="31">
        <f t="shared" si="28"/>
        <v>4</v>
      </c>
      <c r="AC17" s="31">
        <f t="shared" si="29"/>
        <v>8.9999999999999998E-4</v>
      </c>
      <c r="AD17" s="31">
        <f t="shared" si="30"/>
        <v>8.9999999999999998E-4</v>
      </c>
      <c r="AE17" s="31">
        <f t="shared" si="31"/>
        <v>8.9999999999999998E-4</v>
      </c>
      <c r="AF17" s="31">
        <f t="shared" si="32"/>
        <v>8.9999999999999998E-4</v>
      </c>
      <c r="AH17" s="23">
        <v>1E-3</v>
      </c>
      <c r="AI17" s="23">
        <v>1E-3</v>
      </c>
      <c r="AJ17" s="33">
        <v>1E-3</v>
      </c>
      <c r="AK17" s="33">
        <v>1E-3</v>
      </c>
      <c r="AL17" s="33">
        <v>1E-3</v>
      </c>
      <c r="AM17" s="33"/>
      <c r="AO17" s="31">
        <f t="shared" si="5"/>
        <v>5</v>
      </c>
      <c r="AP17" s="31">
        <f t="shared" si="6"/>
        <v>1E-3</v>
      </c>
      <c r="AQ17" s="31">
        <f t="shared" si="7"/>
        <v>1E-3</v>
      </c>
      <c r="AR17" s="31">
        <f t="shared" si="8"/>
        <v>1E-3</v>
      </c>
      <c r="AS17" s="31">
        <f t="shared" si="9"/>
        <v>1E-3</v>
      </c>
      <c r="AU17" s="33">
        <v>1E-3</v>
      </c>
      <c r="AV17" s="33">
        <v>1E-3</v>
      </c>
      <c r="AW17" s="33">
        <v>1E-3</v>
      </c>
      <c r="AX17" s="33">
        <v>1E-3</v>
      </c>
      <c r="AY17" s="31">
        <f t="shared" si="33"/>
        <v>4</v>
      </c>
      <c r="AZ17" s="31">
        <f t="shared" si="34"/>
        <v>1E-3</v>
      </c>
      <c r="BA17" s="31">
        <f t="shared" si="35"/>
        <v>1E-3</v>
      </c>
      <c r="BB17" s="31">
        <f t="shared" si="36"/>
        <v>1E-3</v>
      </c>
      <c r="BC17" s="31">
        <f t="shared" si="37"/>
        <v>1E-3</v>
      </c>
      <c r="BE17" s="40">
        <v>1E-3</v>
      </c>
      <c r="BF17" s="40">
        <v>1E-3</v>
      </c>
      <c r="BG17" s="33">
        <v>1E-3</v>
      </c>
      <c r="BH17" s="33">
        <v>1E-3</v>
      </c>
      <c r="BI17" s="31">
        <f t="shared" si="38"/>
        <v>4</v>
      </c>
      <c r="BJ17" s="31">
        <f t="shared" si="39"/>
        <v>1E-3</v>
      </c>
      <c r="BK17" s="31">
        <f t="shared" si="40"/>
        <v>1E-3</v>
      </c>
      <c r="BL17" s="31">
        <f t="shared" si="41"/>
        <v>1E-3</v>
      </c>
      <c r="BM17" s="31">
        <f t="shared" si="42"/>
        <v>1E-3</v>
      </c>
      <c r="BO17" s="42">
        <v>1E-3</v>
      </c>
      <c r="BP17" s="40">
        <v>1E-3</v>
      </c>
      <c r="BQ17" s="33"/>
      <c r="BR17" s="33"/>
      <c r="BS17" s="31">
        <f t="shared" si="43"/>
        <v>2</v>
      </c>
      <c r="BT17" s="31">
        <f t="shared" si="44"/>
        <v>1E-3</v>
      </c>
      <c r="BU17" s="31">
        <f t="shared" ref="BU17" si="48">AVERAGE(BO17:BR17)</f>
        <v>1E-3</v>
      </c>
      <c r="BV17" s="31">
        <f t="shared" si="46"/>
        <v>1E-3</v>
      </c>
      <c r="BW17" s="31">
        <f t="shared" si="47"/>
        <v>1E-3</v>
      </c>
    </row>
    <row r="18" spans="1:75" x14ac:dyDescent="0.25">
      <c r="A18" s="6" t="s">
        <v>17</v>
      </c>
      <c r="B18" s="12" t="s">
        <v>16</v>
      </c>
      <c r="C18" s="13" t="s">
        <v>8</v>
      </c>
      <c r="D18" s="14"/>
      <c r="E18" s="14">
        <v>2.8000000000000001E-2</v>
      </c>
      <c r="F18" s="14">
        <v>2.5999999999999999E-2</v>
      </c>
      <c r="G18" s="15">
        <v>2</v>
      </c>
      <c r="H18" s="15">
        <v>2.5999999999999999E-2</v>
      </c>
      <c r="I18" s="15">
        <v>2.7E-2</v>
      </c>
      <c r="J18" s="15">
        <v>2.8000000000000001E-2</v>
      </c>
      <c r="K18" s="15">
        <v>2.7E-2</v>
      </c>
      <c r="L18" s="11"/>
      <c r="M18" s="14">
        <v>2.8000000000000001E-2</v>
      </c>
      <c r="N18" s="14"/>
      <c r="O18" s="14">
        <v>7.0000000000000001E-3</v>
      </c>
      <c r="P18" s="14"/>
      <c r="Q18" s="14">
        <v>2.3999999999999998E-3</v>
      </c>
      <c r="R18" s="15">
        <v>3</v>
      </c>
      <c r="S18" s="15">
        <v>2.3999999999999998E-3</v>
      </c>
      <c r="T18" s="15">
        <v>1.2466666666666668E-2</v>
      </c>
      <c r="U18" s="15">
        <v>2.8000000000000001E-2</v>
      </c>
      <c r="V18" s="15">
        <v>7.0000000000000001E-3</v>
      </c>
      <c r="X18" s="30">
        <v>2.1999999999999999E-2</v>
      </c>
      <c r="Y18" s="32">
        <v>2.1999999999999999E-2</v>
      </c>
      <c r="Z18" s="30">
        <v>2.1999999999999999E-2</v>
      </c>
      <c r="AA18" s="37">
        <v>2.3E-2</v>
      </c>
      <c r="AB18" s="31">
        <f t="shared" si="28"/>
        <v>4</v>
      </c>
      <c r="AC18" s="31">
        <f t="shared" si="29"/>
        <v>2.1999999999999999E-2</v>
      </c>
      <c r="AD18" s="31">
        <f t="shared" si="30"/>
        <v>2.2249999999999999E-2</v>
      </c>
      <c r="AE18" s="31">
        <f t="shared" si="31"/>
        <v>2.3E-2</v>
      </c>
      <c r="AF18" s="31">
        <f t="shared" si="32"/>
        <v>2.1999999999999999E-2</v>
      </c>
      <c r="AH18" s="23">
        <v>0.02</v>
      </c>
      <c r="AI18" s="22">
        <v>2.1000000000000001E-2</v>
      </c>
      <c r="AJ18" s="33">
        <v>1.6E-2</v>
      </c>
      <c r="AK18" s="33">
        <v>3.7999999999999999E-2</v>
      </c>
      <c r="AL18" s="33">
        <v>1.4E-2</v>
      </c>
      <c r="AM18" s="33"/>
      <c r="AO18" s="31">
        <f t="shared" si="5"/>
        <v>5</v>
      </c>
      <c r="AP18" s="31">
        <f t="shared" si="6"/>
        <v>1.4E-2</v>
      </c>
      <c r="AQ18" s="31">
        <f t="shared" si="7"/>
        <v>2.18E-2</v>
      </c>
      <c r="AR18" s="31">
        <f t="shared" si="8"/>
        <v>3.7999999999999999E-2</v>
      </c>
      <c r="AS18" s="31">
        <f t="shared" si="9"/>
        <v>0.02</v>
      </c>
      <c r="AU18" s="33">
        <v>0.01</v>
      </c>
      <c r="AV18" s="33">
        <v>1E-3</v>
      </c>
      <c r="AW18" s="33">
        <v>6.0000000000000001E-3</v>
      </c>
      <c r="AX18" s="33">
        <v>1.4999999999999999E-2</v>
      </c>
      <c r="AY18" s="31">
        <f t="shared" si="33"/>
        <v>4</v>
      </c>
      <c r="AZ18" s="31">
        <f t="shared" si="34"/>
        <v>1E-3</v>
      </c>
      <c r="BA18" s="31">
        <f t="shared" si="35"/>
        <v>8.0000000000000002E-3</v>
      </c>
      <c r="BB18" s="31">
        <f t="shared" si="36"/>
        <v>1.4999999999999999E-2</v>
      </c>
      <c r="BC18" s="31">
        <f t="shared" si="37"/>
        <v>8.0000000000000002E-3</v>
      </c>
      <c r="BE18" s="42">
        <v>1.7999999999999999E-2</v>
      </c>
      <c r="BF18" s="42">
        <v>7.0000000000000001E-3</v>
      </c>
      <c r="BG18" s="33">
        <v>0.02</v>
      </c>
      <c r="BH18" s="33">
        <v>1.9E-2</v>
      </c>
      <c r="BI18" s="31">
        <f t="shared" si="38"/>
        <v>4</v>
      </c>
      <c r="BJ18" s="31">
        <f t="shared" si="39"/>
        <v>7.0000000000000001E-3</v>
      </c>
      <c r="BK18" s="31">
        <f>AVERAGE(BE18:BH18)</f>
        <v>1.6E-2</v>
      </c>
      <c r="BL18" s="31">
        <f t="shared" si="41"/>
        <v>0.02</v>
      </c>
      <c r="BM18" s="31">
        <f t="shared" si="42"/>
        <v>1.8499999999999999E-2</v>
      </c>
      <c r="BO18" s="42">
        <v>1.0999999999999999E-2</v>
      </c>
      <c r="BP18" s="42">
        <v>1.0999999999999999E-2</v>
      </c>
      <c r="BQ18" s="33"/>
      <c r="BR18" s="33"/>
      <c r="BS18" s="31">
        <f t="shared" si="43"/>
        <v>2</v>
      </c>
      <c r="BT18" s="31">
        <f t="shared" si="44"/>
        <v>1.0999999999999999E-2</v>
      </c>
      <c r="BU18" s="31">
        <f>AVERAGE(BO18:BR18)</f>
        <v>1.0999999999999999E-2</v>
      </c>
      <c r="BV18" s="31">
        <f t="shared" si="46"/>
        <v>1.0999999999999999E-2</v>
      </c>
      <c r="BW18" s="31">
        <f t="shared" si="47"/>
        <v>1.0999999999999999E-2</v>
      </c>
    </row>
    <row r="19" spans="1:75" x14ac:dyDescent="0.25">
      <c r="A19" s="6" t="s">
        <v>18</v>
      </c>
      <c r="B19" s="12" t="s">
        <v>16</v>
      </c>
      <c r="C19" s="13" t="s">
        <v>8</v>
      </c>
      <c r="D19" s="14"/>
      <c r="E19" s="14">
        <v>2.2999999999999998</v>
      </c>
      <c r="F19" s="14">
        <v>1.85</v>
      </c>
      <c r="G19" s="15">
        <v>2</v>
      </c>
      <c r="H19" s="15">
        <v>1.85</v>
      </c>
      <c r="I19" s="15">
        <v>2.0750000000000002</v>
      </c>
      <c r="J19" s="15">
        <v>2.2999999999999998</v>
      </c>
      <c r="K19" s="15">
        <v>2.0750000000000002</v>
      </c>
      <c r="L19" s="11"/>
      <c r="M19" s="14">
        <v>2.1</v>
      </c>
      <c r="N19" s="14"/>
      <c r="O19" s="14">
        <v>1.1399999999999999</v>
      </c>
      <c r="P19" s="14"/>
      <c r="Q19" s="14">
        <v>1.76</v>
      </c>
      <c r="R19" s="15">
        <v>3</v>
      </c>
      <c r="S19" s="15">
        <v>1.1399999999999999</v>
      </c>
      <c r="T19" s="15">
        <v>1.6666666666666667</v>
      </c>
      <c r="U19" s="15">
        <v>2.1</v>
      </c>
      <c r="V19" s="15">
        <v>1.76</v>
      </c>
      <c r="X19" s="30">
        <v>1.5</v>
      </c>
      <c r="Y19" s="32">
        <v>1.74</v>
      </c>
      <c r="Z19" s="30">
        <v>1.72</v>
      </c>
      <c r="AA19" s="37">
        <v>1.78</v>
      </c>
      <c r="AB19" s="31">
        <f t="shared" si="28"/>
        <v>4</v>
      </c>
      <c r="AC19" s="31">
        <f t="shared" si="29"/>
        <v>1.5</v>
      </c>
      <c r="AD19" s="31">
        <f t="shared" si="30"/>
        <v>1.6850000000000001</v>
      </c>
      <c r="AE19" s="31">
        <f t="shared" si="31"/>
        <v>1.78</v>
      </c>
      <c r="AF19" s="31">
        <f t="shared" si="32"/>
        <v>1.73</v>
      </c>
      <c r="AH19" s="23">
        <v>1.28</v>
      </c>
      <c r="AI19" s="22">
        <v>1.44</v>
      </c>
      <c r="AJ19" s="33">
        <v>1.45</v>
      </c>
      <c r="AK19" s="33">
        <v>1.1200000000000001</v>
      </c>
      <c r="AL19" s="33">
        <v>1.31</v>
      </c>
      <c r="AM19" s="33"/>
      <c r="AO19" s="31">
        <f t="shared" si="5"/>
        <v>5</v>
      </c>
      <c r="AP19" s="31">
        <f t="shared" si="6"/>
        <v>1.1200000000000001</v>
      </c>
      <c r="AQ19" s="31">
        <f t="shared" si="7"/>
        <v>1.3199999999999998</v>
      </c>
      <c r="AR19" s="31">
        <f t="shared" si="8"/>
        <v>1.45</v>
      </c>
      <c r="AS19" s="31">
        <f t="shared" si="9"/>
        <v>1.31</v>
      </c>
      <c r="AU19" s="33">
        <v>0.98</v>
      </c>
      <c r="AV19" s="33">
        <v>0.1</v>
      </c>
      <c r="AW19" s="33">
        <v>0.85</v>
      </c>
      <c r="AX19" s="33">
        <v>1.49</v>
      </c>
      <c r="AY19" s="31">
        <f t="shared" si="33"/>
        <v>4</v>
      </c>
      <c r="AZ19" s="31">
        <f t="shared" si="34"/>
        <v>0.1</v>
      </c>
      <c r="BA19" s="31">
        <f t="shared" si="35"/>
        <v>0.85499999999999998</v>
      </c>
      <c r="BB19" s="31">
        <f t="shared" si="36"/>
        <v>1.49</v>
      </c>
      <c r="BC19" s="31">
        <f t="shared" si="37"/>
        <v>0.91500000000000004</v>
      </c>
      <c r="BE19" s="42">
        <v>1.25</v>
      </c>
      <c r="BF19" s="42">
        <v>0.84</v>
      </c>
      <c r="BG19" s="33">
        <v>1.47</v>
      </c>
      <c r="BH19" s="33">
        <v>1.36</v>
      </c>
      <c r="BI19" s="31">
        <f t="shared" si="38"/>
        <v>4</v>
      </c>
      <c r="BJ19" s="31">
        <f t="shared" si="39"/>
        <v>0.84</v>
      </c>
      <c r="BK19" s="31">
        <f t="shared" si="40"/>
        <v>1.23</v>
      </c>
      <c r="BL19" s="31">
        <f t="shared" si="41"/>
        <v>1.47</v>
      </c>
      <c r="BM19" s="31">
        <f t="shared" si="42"/>
        <v>1.3050000000000002</v>
      </c>
      <c r="BO19" s="42">
        <v>0.7</v>
      </c>
      <c r="BP19" s="42">
        <v>0.64</v>
      </c>
      <c r="BQ19" s="33"/>
      <c r="BR19" s="33"/>
      <c r="BS19" s="31">
        <f t="shared" si="43"/>
        <v>2</v>
      </c>
      <c r="BT19" s="31">
        <f t="shared" si="44"/>
        <v>0.64</v>
      </c>
      <c r="BU19" s="31">
        <f t="shared" ref="BU19" si="49">AVERAGE(BO19:BR19)</f>
        <v>0.66999999999999993</v>
      </c>
      <c r="BV19" s="31">
        <f t="shared" si="46"/>
        <v>0.7</v>
      </c>
      <c r="BW19" s="31">
        <f t="shared" si="47"/>
        <v>0.66999999999999993</v>
      </c>
    </row>
    <row r="20" spans="1:75" x14ac:dyDescent="0.25">
      <c r="A20" s="6"/>
      <c r="B20" s="10"/>
      <c r="C20" s="10"/>
      <c r="D20" s="7"/>
      <c r="E20" s="7"/>
      <c r="F20" s="7"/>
      <c r="G20" s="17"/>
      <c r="H20" s="17"/>
      <c r="I20" s="17"/>
      <c r="J20" s="17"/>
      <c r="K20" s="17"/>
      <c r="L20" s="7"/>
      <c r="M20" s="7"/>
      <c r="N20" s="7"/>
      <c r="O20" s="7"/>
      <c r="P20" s="7"/>
      <c r="Q20" s="7"/>
      <c r="R20" s="17"/>
      <c r="S20" s="17"/>
      <c r="T20" s="17"/>
      <c r="U20" s="17"/>
      <c r="V20" s="17"/>
      <c r="X20" s="26"/>
      <c r="Y20" s="26"/>
      <c r="Z20" s="26"/>
      <c r="AA20" s="26"/>
      <c r="AB20" s="38"/>
      <c r="AC20" s="38"/>
      <c r="AD20" s="38"/>
      <c r="AE20" s="38"/>
      <c r="AF20" s="38"/>
      <c r="AH20" s="2"/>
      <c r="AI20" s="2"/>
      <c r="AO20" s="1"/>
      <c r="AU20" s="2"/>
      <c r="AV20" s="2"/>
      <c r="AW20" s="2"/>
      <c r="AY20" s="1"/>
      <c r="BE20" s="2"/>
      <c r="BF20" s="2"/>
      <c r="BG20" s="2"/>
      <c r="BI20" s="1"/>
      <c r="BO20" s="2"/>
      <c r="BP20" s="2"/>
      <c r="BQ20" s="2"/>
      <c r="BS20" s="1"/>
    </row>
    <row r="21" spans="1:75" x14ac:dyDescent="0.25">
      <c r="A21" s="6" t="s">
        <v>33</v>
      </c>
      <c r="B21" s="10"/>
      <c r="C21" s="10"/>
      <c r="D21" s="7"/>
      <c r="E21" s="7"/>
      <c r="F21" s="7"/>
      <c r="G21" s="17"/>
      <c r="H21" s="17"/>
      <c r="I21" s="17"/>
      <c r="J21" s="17"/>
      <c r="K21" s="17"/>
      <c r="L21" s="7"/>
      <c r="M21" s="7"/>
      <c r="N21" s="7"/>
      <c r="O21" s="7"/>
      <c r="P21" s="7"/>
      <c r="Q21" s="7"/>
      <c r="R21" s="17"/>
      <c r="S21" s="17"/>
      <c r="T21" s="17"/>
      <c r="U21" s="17"/>
      <c r="V21" s="17"/>
      <c r="X21" s="26"/>
      <c r="Y21" s="26"/>
      <c r="Z21" s="26"/>
      <c r="AA21" s="26"/>
      <c r="AB21" s="38"/>
      <c r="AC21" s="38"/>
      <c r="AD21" s="38"/>
      <c r="AE21" s="38"/>
      <c r="AF21" s="38"/>
      <c r="AH21" s="2"/>
      <c r="AI21" s="2"/>
      <c r="AO21" s="1"/>
      <c r="AU21" s="2"/>
      <c r="AV21" s="2"/>
      <c r="AW21" s="2"/>
      <c r="AY21" s="1"/>
      <c r="BE21" s="2"/>
      <c r="BF21" s="2"/>
      <c r="BG21" s="2"/>
      <c r="BI21" s="1"/>
      <c r="BO21" s="2"/>
      <c r="BP21" s="2"/>
      <c r="BQ21" s="2"/>
      <c r="BS21" s="1"/>
    </row>
    <row r="22" spans="1:75" x14ac:dyDescent="0.25">
      <c r="A22" s="6" t="s">
        <v>6</v>
      </c>
      <c r="B22" s="13" t="s">
        <v>7</v>
      </c>
      <c r="C22" s="13" t="s">
        <v>8</v>
      </c>
      <c r="D22" s="21">
        <v>2.7</v>
      </c>
      <c r="E22" s="14"/>
      <c r="F22" s="21">
        <v>2.58</v>
      </c>
      <c r="G22" s="15">
        <v>2</v>
      </c>
      <c r="H22" s="15">
        <v>2.58</v>
      </c>
      <c r="I22" s="15">
        <v>2.64</v>
      </c>
      <c r="J22" s="15">
        <v>2.7</v>
      </c>
      <c r="K22" s="15">
        <v>2.64</v>
      </c>
      <c r="L22" s="11"/>
      <c r="M22" s="21">
        <v>2.17</v>
      </c>
      <c r="N22" s="16"/>
      <c r="O22" s="21">
        <v>2.5</v>
      </c>
      <c r="P22" s="14"/>
      <c r="Q22" s="21">
        <v>2.4899999999999998</v>
      </c>
      <c r="R22" s="15">
        <v>3</v>
      </c>
      <c r="S22" s="15">
        <v>2.17</v>
      </c>
      <c r="T22" s="15">
        <v>2.3866666666666667</v>
      </c>
      <c r="U22" s="15">
        <v>2.5</v>
      </c>
      <c r="V22" s="15">
        <v>2.4899999999999998</v>
      </c>
      <c r="X22" s="34">
        <v>2.2599999999999998</v>
      </c>
      <c r="Y22" s="32"/>
      <c r="Z22" s="35">
        <v>1.86</v>
      </c>
      <c r="AA22" s="30">
        <v>2.17</v>
      </c>
      <c r="AB22" s="31">
        <f t="shared" si="28"/>
        <v>3</v>
      </c>
      <c r="AC22" s="31">
        <f t="shared" si="29"/>
        <v>1.86</v>
      </c>
      <c r="AD22" s="31">
        <f t="shared" si="30"/>
        <v>2.0966666666666667</v>
      </c>
      <c r="AE22" s="31">
        <f t="shared" si="31"/>
        <v>2.2599999999999998</v>
      </c>
      <c r="AF22" s="31">
        <f t="shared" si="32"/>
        <v>2.17</v>
      </c>
      <c r="AH22" s="23">
        <v>2.0699999999999998</v>
      </c>
      <c r="AI22" s="23">
        <v>1.86</v>
      </c>
      <c r="AJ22" s="33">
        <v>2.4900000000000002</v>
      </c>
      <c r="AK22" s="33">
        <v>2.4500000000000002</v>
      </c>
      <c r="AL22" s="33">
        <v>2.44</v>
      </c>
      <c r="AM22" s="33"/>
      <c r="AO22" s="31">
        <f t="shared" si="5"/>
        <v>5</v>
      </c>
      <c r="AP22" s="31">
        <f t="shared" si="6"/>
        <v>1.86</v>
      </c>
      <c r="AQ22" s="31">
        <f t="shared" si="7"/>
        <v>2.262</v>
      </c>
      <c r="AR22" s="31">
        <f t="shared" si="8"/>
        <v>2.4900000000000002</v>
      </c>
      <c r="AS22" s="31">
        <f t="shared" si="9"/>
        <v>2.44</v>
      </c>
      <c r="AU22" s="23"/>
      <c r="AV22" s="23">
        <v>2.57</v>
      </c>
      <c r="AW22" s="23">
        <v>2.3199999999999998</v>
      </c>
      <c r="AX22" s="33">
        <v>2.09</v>
      </c>
      <c r="AY22" s="31">
        <f t="shared" ref="AY22:AY23" si="50">COUNT(AU22:AX22)</f>
        <v>3</v>
      </c>
      <c r="AZ22" s="31">
        <f t="shared" ref="AZ22:AZ28" si="51">MIN(AU22:AX22)</f>
        <v>2.09</v>
      </c>
      <c r="BA22" s="31">
        <f t="shared" ref="BA22:BA28" si="52">AVERAGE(AU22:AX22)</f>
        <v>2.3266666666666667</v>
      </c>
      <c r="BB22" s="31">
        <f t="shared" ref="BB22:BB28" si="53">MAX(AU22:AX22)</f>
        <v>2.57</v>
      </c>
      <c r="BC22" s="31">
        <f t="shared" ref="BC22:BC28" si="54">MEDIAN(AU22:AX22)</f>
        <v>2.3199999999999998</v>
      </c>
      <c r="BE22" s="23">
        <v>1.9</v>
      </c>
      <c r="BF22" s="23">
        <v>2.12</v>
      </c>
      <c r="BG22" s="23">
        <v>1.96</v>
      </c>
      <c r="BH22" s="33">
        <v>1.37</v>
      </c>
      <c r="BI22" s="31">
        <f t="shared" ref="BI22:BI23" si="55">COUNT(BE22:BH22)</f>
        <v>4</v>
      </c>
      <c r="BJ22" s="31">
        <f t="shared" ref="BJ22:BJ28" si="56">MIN(BE22:BH22)</f>
        <v>1.37</v>
      </c>
      <c r="BK22" s="31">
        <f t="shared" ref="BK22:BK28" si="57">AVERAGE(BE22:BH22)</f>
        <v>1.8374999999999999</v>
      </c>
      <c r="BL22" s="31">
        <f t="shared" ref="BL22:BL28" si="58">MAX(BE22:BH22)</f>
        <v>2.12</v>
      </c>
      <c r="BM22" s="31">
        <f t="shared" ref="BM22:BM28" si="59">MEDIAN(BE22:BH22)</f>
        <v>1.93</v>
      </c>
      <c r="BO22" s="42">
        <v>1.6</v>
      </c>
      <c r="BP22" s="23">
        <v>2.5299999999999998</v>
      </c>
      <c r="BQ22" s="23"/>
      <c r="BR22" s="33"/>
      <c r="BS22" s="31">
        <f t="shared" ref="BS22:BS23" si="60">COUNT(BO22:BR22)</f>
        <v>2</v>
      </c>
      <c r="BT22" s="31">
        <f t="shared" ref="BT22:BT28" si="61">MIN(BO22:BR22)</f>
        <v>1.6</v>
      </c>
      <c r="BU22" s="31">
        <f t="shared" ref="BU22:BU25" si="62">AVERAGE(BO22:BR22)</f>
        <v>2.0649999999999999</v>
      </c>
      <c r="BV22" s="31">
        <f t="shared" ref="BV22:BV28" si="63">MAX(BO22:BR22)</f>
        <v>2.5299999999999998</v>
      </c>
      <c r="BW22" s="31">
        <f t="shared" ref="BW22:BW28" si="64">MEDIAN(BO22:BR22)</f>
        <v>2.0649999999999999</v>
      </c>
    </row>
    <row r="23" spans="1:75" x14ac:dyDescent="0.25">
      <c r="A23" s="6" t="s">
        <v>9</v>
      </c>
      <c r="B23" s="12" t="s">
        <v>10</v>
      </c>
      <c r="C23" s="13" t="s">
        <v>8</v>
      </c>
      <c r="D23" s="14"/>
      <c r="E23" s="14">
        <v>5.43</v>
      </c>
      <c r="F23" s="14">
        <v>5.54</v>
      </c>
      <c r="G23" s="15">
        <v>2</v>
      </c>
      <c r="H23" s="15">
        <v>5.43</v>
      </c>
      <c r="I23" s="15">
        <v>5.4849999999999994</v>
      </c>
      <c r="J23" s="15">
        <v>5.54</v>
      </c>
      <c r="K23" s="15">
        <v>5.4849999999999994</v>
      </c>
      <c r="L23" s="11"/>
      <c r="M23" s="14">
        <v>5.4</v>
      </c>
      <c r="N23" s="14"/>
      <c r="O23" s="14">
        <v>5.4</v>
      </c>
      <c r="P23" s="14"/>
      <c r="Q23" s="14">
        <v>5.16</v>
      </c>
      <c r="R23" s="15">
        <v>3</v>
      </c>
      <c r="S23" s="15">
        <v>5.16</v>
      </c>
      <c r="T23" s="15">
        <v>5.32</v>
      </c>
      <c r="U23" s="15">
        <v>5.4</v>
      </c>
      <c r="V23" s="15">
        <v>5.4</v>
      </c>
      <c r="X23" s="30">
        <v>4.9400000000000004</v>
      </c>
      <c r="Y23" s="32">
        <v>4.5199999999999996</v>
      </c>
      <c r="Z23" s="30">
        <v>4.8</v>
      </c>
      <c r="AA23" s="37">
        <v>4.8099999999999996</v>
      </c>
      <c r="AB23" s="31">
        <f t="shared" si="28"/>
        <v>4</v>
      </c>
      <c r="AC23" s="31">
        <f t="shared" si="29"/>
        <v>4.5199999999999996</v>
      </c>
      <c r="AD23" s="31">
        <f t="shared" si="30"/>
        <v>4.7675000000000001</v>
      </c>
      <c r="AE23" s="31">
        <f t="shared" si="31"/>
        <v>4.9400000000000004</v>
      </c>
      <c r="AF23" s="31">
        <f t="shared" si="32"/>
        <v>4.8049999999999997</v>
      </c>
      <c r="AH23" s="23">
        <v>4.84</v>
      </c>
      <c r="AI23" s="22">
        <v>4.24</v>
      </c>
      <c r="AJ23" s="33">
        <v>4.84</v>
      </c>
      <c r="AK23" s="33">
        <v>4.6500000000000004</v>
      </c>
      <c r="AL23" s="33">
        <v>4.3</v>
      </c>
      <c r="AM23" s="33"/>
      <c r="AO23" s="31">
        <f t="shared" si="5"/>
        <v>5</v>
      </c>
      <c r="AP23" s="31">
        <f t="shared" si="6"/>
        <v>4.24</v>
      </c>
      <c r="AQ23" s="31">
        <f t="shared" si="7"/>
        <v>4.5739999999999998</v>
      </c>
      <c r="AR23" s="31">
        <f t="shared" si="8"/>
        <v>4.84</v>
      </c>
      <c r="AS23" s="31">
        <f t="shared" si="9"/>
        <v>4.6500000000000004</v>
      </c>
      <c r="AU23" s="33">
        <v>5.43</v>
      </c>
      <c r="AV23" s="33">
        <v>5.51</v>
      </c>
      <c r="AW23" s="33">
        <v>4.76</v>
      </c>
      <c r="AX23" s="33">
        <v>5.66</v>
      </c>
      <c r="AY23" s="31">
        <f t="shared" si="50"/>
        <v>4</v>
      </c>
      <c r="AZ23" s="31">
        <f t="shared" si="51"/>
        <v>4.76</v>
      </c>
      <c r="BA23" s="31">
        <f t="shared" si="52"/>
        <v>5.34</v>
      </c>
      <c r="BB23" s="31">
        <f t="shared" si="53"/>
        <v>5.66</v>
      </c>
      <c r="BC23" s="31">
        <f t="shared" si="54"/>
        <v>5.47</v>
      </c>
      <c r="BE23" s="42">
        <v>4.88</v>
      </c>
      <c r="BF23" s="42">
        <v>4.83</v>
      </c>
      <c r="BG23" s="33">
        <v>4.9800000000000004</v>
      </c>
      <c r="BH23" s="33">
        <v>5.18</v>
      </c>
      <c r="BI23" s="31">
        <f t="shared" si="55"/>
        <v>4</v>
      </c>
      <c r="BJ23" s="31">
        <f t="shared" si="56"/>
        <v>4.83</v>
      </c>
      <c r="BK23" s="31">
        <f t="shared" si="57"/>
        <v>4.9675000000000002</v>
      </c>
      <c r="BL23" s="31">
        <f t="shared" si="58"/>
        <v>5.18</v>
      </c>
      <c r="BM23" s="31">
        <f t="shared" si="59"/>
        <v>4.93</v>
      </c>
      <c r="BO23" s="42">
        <v>5.3</v>
      </c>
      <c r="BP23" s="42">
        <v>4.9400000000000004</v>
      </c>
      <c r="BQ23" s="33"/>
      <c r="BR23" s="33"/>
      <c r="BS23" s="31">
        <f t="shared" si="60"/>
        <v>2</v>
      </c>
      <c r="BT23" s="31">
        <f t="shared" si="61"/>
        <v>4.9400000000000004</v>
      </c>
      <c r="BU23" s="31">
        <f t="shared" si="62"/>
        <v>5.12</v>
      </c>
      <c r="BV23" s="31">
        <f t="shared" si="63"/>
        <v>5.3</v>
      </c>
      <c r="BW23" s="31">
        <f t="shared" si="64"/>
        <v>5.12</v>
      </c>
    </row>
    <row r="24" spans="1:75" x14ac:dyDescent="0.25">
      <c r="A24" s="6" t="s">
        <v>11</v>
      </c>
      <c r="B24" s="12" t="s">
        <v>12</v>
      </c>
      <c r="C24" s="13" t="s">
        <v>8</v>
      </c>
      <c r="D24" s="14"/>
      <c r="E24" s="14">
        <v>165</v>
      </c>
      <c r="F24" s="14">
        <v>138</v>
      </c>
      <c r="G24" s="15">
        <v>2</v>
      </c>
      <c r="H24" s="15">
        <v>138</v>
      </c>
      <c r="I24" s="15">
        <v>151.5</v>
      </c>
      <c r="J24" s="15">
        <v>165</v>
      </c>
      <c r="K24" s="15">
        <v>151.5</v>
      </c>
      <c r="L24" s="11"/>
      <c r="M24" s="14">
        <v>134</v>
      </c>
      <c r="N24" s="14"/>
      <c r="O24" s="14">
        <v>132</v>
      </c>
      <c r="P24" s="14"/>
      <c r="Q24" s="14">
        <v>178</v>
      </c>
      <c r="R24" s="15">
        <v>3</v>
      </c>
      <c r="S24" s="15">
        <v>132</v>
      </c>
      <c r="T24" s="15">
        <v>148</v>
      </c>
      <c r="U24" s="15">
        <v>178</v>
      </c>
      <c r="V24" s="15">
        <v>134</v>
      </c>
      <c r="X24" s="30">
        <v>145</v>
      </c>
      <c r="Y24" s="32">
        <v>238</v>
      </c>
      <c r="Z24" s="30">
        <v>228</v>
      </c>
      <c r="AA24" s="37">
        <v>244</v>
      </c>
      <c r="AB24" s="31">
        <f t="shared" si="28"/>
        <v>4</v>
      </c>
      <c r="AC24" s="31">
        <f t="shared" si="29"/>
        <v>145</v>
      </c>
      <c r="AD24" s="31">
        <f t="shared" si="30"/>
        <v>213.75</v>
      </c>
      <c r="AE24" s="31">
        <f t="shared" si="31"/>
        <v>244</v>
      </c>
      <c r="AF24" s="31">
        <f t="shared" si="32"/>
        <v>233</v>
      </c>
      <c r="AH24" s="23">
        <v>257</v>
      </c>
      <c r="AI24" s="22">
        <v>248</v>
      </c>
      <c r="AJ24" s="33">
        <v>221</v>
      </c>
      <c r="AK24" s="33">
        <v>299</v>
      </c>
      <c r="AL24" s="33">
        <v>318</v>
      </c>
      <c r="AM24" s="33"/>
      <c r="AO24" s="31">
        <f>COUNT(AH24:AN24)</f>
        <v>5</v>
      </c>
      <c r="AP24" s="31">
        <f t="shared" si="6"/>
        <v>221</v>
      </c>
      <c r="AQ24" s="31">
        <f t="shared" si="7"/>
        <v>268.60000000000002</v>
      </c>
      <c r="AR24" s="31">
        <f t="shared" si="8"/>
        <v>318</v>
      </c>
      <c r="AS24" s="31">
        <f t="shared" si="9"/>
        <v>257</v>
      </c>
      <c r="AU24" s="33">
        <v>95</v>
      </c>
      <c r="AV24" s="33">
        <v>110</v>
      </c>
      <c r="AW24" s="33">
        <v>196</v>
      </c>
      <c r="AX24" s="33">
        <v>112</v>
      </c>
      <c r="AY24" s="31">
        <f>COUNT(AU24:AX24)</f>
        <v>4</v>
      </c>
      <c r="AZ24" s="31">
        <f t="shared" si="51"/>
        <v>95</v>
      </c>
      <c r="BA24" s="31">
        <f t="shared" si="52"/>
        <v>128.25</v>
      </c>
      <c r="BB24" s="31">
        <f t="shared" si="53"/>
        <v>196</v>
      </c>
      <c r="BC24" s="31">
        <f t="shared" si="54"/>
        <v>111</v>
      </c>
      <c r="BE24" s="42">
        <v>222</v>
      </c>
      <c r="BF24" s="42">
        <v>254</v>
      </c>
      <c r="BG24" s="33">
        <v>193</v>
      </c>
      <c r="BH24" s="33">
        <v>195</v>
      </c>
      <c r="BI24" s="31">
        <f>COUNT(BE24:BH24)</f>
        <v>4</v>
      </c>
      <c r="BJ24" s="31">
        <f t="shared" si="56"/>
        <v>193</v>
      </c>
      <c r="BK24" s="31">
        <f t="shared" si="57"/>
        <v>216</v>
      </c>
      <c r="BL24" s="31">
        <f t="shared" si="58"/>
        <v>254</v>
      </c>
      <c r="BM24" s="31">
        <f t="shared" si="59"/>
        <v>208.5</v>
      </c>
      <c r="BO24" s="42">
        <v>180</v>
      </c>
      <c r="BP24" s="42">
        <v>223</v>
      </c>
      <c r="BQ24" s="33"/>
      <c r="BR24" s="33"/>
      <c r="BS24" s="31">
        <f>COUNT(BO24:BR24)</f>
        <v>2</v>
      </c>
      <c r="BT24" s="31">
        <f t="shared" si="61"/>
        <v>180</v>
      </c>
      <c r="BU24" s="31">
        <f t="shared" si="62"/>
        <v>201.5</v>
      </c>
      <c r="BV24" s="31">
        <f t="shared" si="63"/>
        <v>223</v>
      </c>
      <c r="BW24" s="31">
        <f t="shared" si="64"/>
        <v>201.5</v>
      </c>
    </row>
    <row r="25" spans="1:75" x14ac:dyDescent="0.25">
      <c r="A25" s="6" t="s">
        <v>13</v>
      </c>
      <c r="B25" s="12" t="s">
        <v>14</v>
      </c>
      <c r="C25" s="13" t="s">
        <v>8</v>
      </c>
      <c r="D25" s="14"/>
      <c r="E25" s="14">
        <v>0.5</v>
      </c>
      <c r="F25" s="14">
        <v>0.2</v>
      </c>
      <c r="G25" s="15">
        <v>2</v>
      </c>
      <c r="H25" s="15">
        <v>0.2</v>
      </c>
      <c r="I25" s="15">
        <v>0.35</v>
      </c>
      <c r="J25" s="15">
        <v>0.5</v>
      </c>
      <c r="K25" s="15">
        <v>0.35</v>
      </c>
      <c r="L25" s="11"/>
      <c r="M25" s="14">
        <v>0.7</v>
      </c>
      <c r="N25" s="14"/>
      <c r="O25" s="14">
        <v>1.3</v>
      </c>
      <c r="P25" s="14"/>
      <c r="Q25" s="14">
        <v>0.8</v>
      </c>
      <c r="R25" s="15">
        <v>3</v>
      </c>
      <c r="S25" s="15">
        <v>0.7</v>
      </c>
      <c r="T25" s="15">
        <v>0.93333333333333324</v>
      </c>
      <c r="U25" s="15">
        <v>1.3</v>
      </c>
      <c r="V25" s="15">
        <v>0.8</v>
      </c>
      <c r="X25" s="30">
        <v>5</v>
      </c>
      <c r="Y25" s="32">
        <v>3.5</v>
      </c>
      <c r="Z25" s="30">
        <v>0.7</v>
      </c>
      <c r="AA25" s="37">
        <v>0.3</v>
      </c>
      <c r="AB25" s="31">
        <f t="shared" si="28"/>
        <v>4</v>
      </c>
      <c r="AC25" s="31">
        <f t="shared" si="29"/>
        <v>0.3</v>
      </c>
      <c r="AD25" s="31">
        <f t="shared" si="30"/>
        <v>2.375</v>
      </c>
      <c r="AE25" s="31">
        <f t="shared" si="31"/>
        <v>5</v>
      </c>
      <c r="AF25" s="31">
        <f t="shared" si="32"/>
        <v>2.0999999999999996</v>
      </c>
      <c r="AH25" s="23">
        <v>0.2</v>
      </c>
      <c r="AI25" s="22">
        <v>0.7</v>
      </c>
      <c r="AJ25" s="33">
        <v>1.2</v>
      </c>
      <c r="AK25" s="33">
        <v>0.3</v>
      </c>
      <c r="AL25" s="33">
        <v>0.3</v>
      </c>
      <c r="AM25" s="33"/>
      <c r="AO25" s="31">
        <f>COUNT(AH25:AN25)</f>
        <v>5</v>
      </c>
      <c r="AP25" s="31">
        <f t="shared" si="6"/>
        <v>0.2</v>
      </c>
      <c r="AQ25" s="31">
        <f t="shared" si="7"/>
        <v>0.53999999999999981</v>
      </c>
      <c r="AR25" s="31">
        <f t="shared" si="8"/>
        <v>1.2</v>
      </c>
      <c r="AS25" s="31">
        <f t="shared" si="9"/>
        <v>0.3</v>
      </c>
      <c r="AU25" s="33">
        <v>26.3</v>
      </c>
      <c r="AV25" s="33">
        <v>3.6</v>
      </c>
      <c r="AW25" s="33">
        <v>2.8</v>
      </c>
      <c r="AX25" s="33">
        <v>21.1</v>
      </c>
      <c r="AY25" s="31">
        <f>COUNT(AU25:AX25)</f>
        <v>4</v>
      </c>
      <c r="AZ25" s="31">
        <f t="shared" si="51"/>
        <v>2.8</v>
      </c>
      <c r="BA25" s="31">
        <f t="shared" si="52"/>
        <v>13.450000000000001</v>
      </c>
      <c r="BB25" s="31">
        <f t="shared" si="53"/>
        <v>26.3</v>
      </c>
      <c r="BC25" s="31">
        <f t="shared" si="54"/>
        <v>12.35</v>
      </c>
      <c r="BE25" s="42">
        <v>2.2000000000000002</v>
      </c>
      <c r="BF25" s="42">
        <v>0.6</v>
      </c>
      <c r="BG25" s="33">
        <v>0.5</v>
      </c>
      <c r="BH25" s="33">
        <v>0.7</v>
      </c>
      <c r="BI25" s="31">
        <f>COUNT(BE25:BH25)</f>
        <v>4</v>
      </c>
      <c r="BJ25" s="31">
        <f t="shared" si="56"/>
        <v>0.5</v>
      </c>
      <c r="BK25" s="31">
        <f t="shared" si="57"/>
        <v>1</v>
      </c>
      <c r="BL25" s="31">
        <f t="shared" si="58"/>
        <v>2.2000000000000002</v>
      </c>
      <c r="BM25" s="31">
        <f t="shared" si="59"/>
        <v>0.64999999999999991</v>
      </c>
      <c r="BO25" s="42">
        <v>7.6</v>
      </c>
      <c r="BP25" s="42">
        <v>4.5999999999999996</v>
      </c>
      <c r="BQ25" s="33"/>
      <c r="BR25" s="33"/>
      <c r="BS25" s="31">
        <f>COUNT(BO25:BR25)</f>
        <v>2</v>
      </c>
      <c r="BT25" s="31">
        <f t="shared" si="61"/>
        <v>4.5999999999999996</v>
      </c>
      <c r="BU25" s="31">
        <f t="shared" si="62"/>
        <v>6.1</v>
      </c>
      <c r="BV25" s="31">
        <f t="shared" si="63"/>
        <v>7.6</v>
      </c>
      <c r="BW25" s="31">
        <f t="shared" si="64"/>
        <v>6.1</v>
      </c>
    </row>
    <row r="26" spans="1:75" x14ac:dyDescent="0.25">
      <c r="A26" s="6" t="s">
        <v>15</v>
      </c>
      <c r="B26" s="12" t="s">
        <v>16</v>
      </c>
      <c r="C26" s="13" t="s">
        <v>8</v>
      </c>
      <c r="D26" s="14"/>
      <c r="E26" s="14">
        <v>8.9999999999999998E-4</v>
      </c>
      <c r="F26" s="14">
        <v>8.9999999999999998E-4</v>
      </c>
      <c r="G26" s="15">
        <v>2</v>
      </c>
      <c r="H26" s="15">
        <v>8.9999999999999998E-4</v>
      </c>
      <c r="I26" s="15">
        <v>8.9999999999999998E-4</v>
      </c>
      <c r="J26" s="15">
        <v>8.9999999999999998E-4</v>
      </c>
      <c r="K26" s="15">
        <v>8.9999999999999998E-4</v>
      </c>
      <c r="L26" s="11"/>
      <c r="M26" s="14">
        <v>8.9999999999999998E-4</v>
      </c>
      <c r="N26" s="14"/>
      <c r="O26" s="14">
        <v>1E-3</v>
      </c>
      <c r="P26" s="14"/>
      <c r="Q26" s="14">
        <v>8.9999999999999998E-4</v>
      </c>
      <c r="R26" s="15">
        <v>3</v>
      </c>
      <c r="S26" s="15">
        <v>8.9999999999999998E-4</v>
      </c>
      <c r="T26" s="15">
        <v>9.3333333333333332E-4</v>
      </c>
      <c r="U26" s="15">
        <v>1E-3</v>
      </c>
      <c r="V26" s="15">
        <v>8.9999999999999998E-4</v>
      </c>
      <c r="X26" s="30">
        <v>8.9999999999999998E-4</v>
      </c>
      <c r="Y26" s="32">
        <v>8.9999999999999998E-4</v>
      </c>
      <c r="Z26" s="30">
        <v>8.9999999999999998E-4</v>
      </c>
      <c r="AA26" s="30">
        <v>8.9999999999999998E-4</v>
      </c>
      <c r="AB26" s="31">
        <f t="shared" si="28"/>
        <v>4</v>
      </c>
      <c r="AC26" s="31">
        <f t="shared" si="29"/>
        <v>8.9999999999999998E-4</v>
      </c>
      <c r="AD26" s="31">
        <f t="shared" si="30"/>
        <v>8.9999999999999998E-4</v>
      </c>
      <c r="AE26" s="31">
        <f t="shared" si="31"/>
        <v>8.9999999999999998E-4</v>
      </c>
      <c r="AF26" s="31">
        <f t="shared" si="32"/>
        <v>8.9999999999999998E-4</v>
      </c>
      <c r="AH26" s="23">
        <v>1E-3</v>
      </c>
      <c r="AI26" s="23">
        <v>1E-3</v>
      </c>
      <c r="AJ26" s="33">
        <v>1E-3</v>
      </c>
      <c r="AK26" s="33">
        <v>1E-3</v>
      </c>
      <c r="AL26" s="33">
        <v>1E-3</v>
      </c>
      <c r="AM26" s="33"/>
      <c r="AO26" s="31">
        <f t="shared" si="5"/>
        <v>5</v>
      </c>
      <c r="AP26" s="31">
        <f t="shared" si="6"/>
        <v>1E-3</v>
      </c>
      <c r="AQ26" s="31">
        <f t="shared" si="7"/>
        <v>1E-3</v>
      </c>
      <c r="AR26" s="31">
        <f t="shared" si="8"/>
        <v>1E-3</v>
      </c>
      <c r="AS26" s="31">
        <f t="shared" si="9"/>
        <v>1E-3</v>
      </c>
      <c r="AU26" s="33">
        <v>1E-3</v>
      </c>
      <c r="AV26" s="33">
        <v>1E-3</v>
      </c>
      <c r="AW26" s="33">
        <v>1E-3</v>
      </c>
      <c r="AX26" s="33">
        <v>2E-3</v>
      </c>
      <c r="AY26" s="31">
        <f t="shared" ref="AY26:AY28" si="65">COUNT(AU26:AX26)</f>
        <v>4</v>
      </c>
      <c r="AZ26" s="31">
        <f t="shared" si="51"/>
        <v>1E-3</v>
      </c>
      <c r="BA26" s="31">
        <f t="shared" si="52"/>
        <v>1.25E-3</v>
      </c>
      <c r="BB26" s="31">
        <f t="shared" si="53"/>
        <v>2E-3</v>
      </c>
      <c r="BC26" s="31">
        <f t="shared" si="54"/>
        <v>1E-3</v>
      </c>
      <c r="BE26" s="40">
        <v>1E-3</v>
      </c>
      <c r="BF26" s="42">
        <v>2E-3</v>
      </c>
      <c r="BG26" s="33">
        <v>1E-3</v>
      </c>
      <c r="BH26" s="33">
        <v>1E-3</v>
      </c>
      <c r="BI26" s="31">
        <f t="shared" ref="BI26:BI28" si="66">COUNT(BE26:BH26)</f>
        <v>4</v>
      </c>
      <c r="BJ26" s="31">
        <f t="shared" si="56"/>
        <v>1E-3</v>
      </c>
      <c r="BK26" s="31">
        <f>AVERAGE(BE26:BH26)</f>
        <v>1.25E-3</v>
      </c>
      <c r="BL26" s="31">
        <f t="shared" si="58"/>
        <v>2E-3</v>
      </c>
      <c r="BM26" s="31">
        <f t="shared" si="59"/>
        <v>1E-3</v>
      </c>
      <c r="BO26" s="42">
        <v>1E-3</v>
      </c>
      <c r="BP26" s="42">
        <v>1E-3</v>
      </c>
      <c r="BQ26" s="33"/>
      <c r="BR26" s="33"/>
      <c r="BS26" s="31">
        <f t="shared" ref="BS26:BS28" si="67">COUNT(BO26:BR26)</f>
        <v>2</v>
      </c>
      <c r="BT26" s="31">
        <f t="shared" si="61"/>
        <v>1E-3</v>
      </c>
      <c r="BU26" s="31">
        <f>AVERAGE(BO26:BR26)</f>
        <v>1E-3</v>
      </c>
      <c r="BV26" s="31">
        <f t="shared" si="63"/>
        <v>1E-3</v>
      </c>
      <c r="BW26" s="31">
        <f t="shared" si="64"/>
        <v>1E-3</v>
      </c>
    </row>
    <row r="27" spans="1:75" x14ac:dyDescent="0.25">
      <c r="A27" s="6" t="s">
        <v>17</v>
      </c>
      <c r="B27" s="12" t="s">
        <v>16</v>
      </c>
      <c r="C27" s="13" t="s">
        <v>8</v>
      </c>
      <c r="D27" s="14"/>
      <c r="E27" s="14">
        <v>2E-3</v>
      </c>
      <c r="F27" s="14">
        <v>8.9999999999999998E-4</v>
      </c>
      <c r="G27" s="15">
        <v>2</v>
      </c>
      <c r="H27" s="15">
        <v>8.9999999999999998E-4</v>
      </c>
      <c r="I27" s="15">
        <v>1.4499999999999999E-3</v>
      </c>
      <c r="J27" s="15">
        <v>2E-3</v>
      </c>
      <c r="K27" s="15">
        <v>1.4499999999999999E-3</v>
      </c>
      <c r="L27" s="11"/>
      <c r="M27" s="14">
        <v>8.9999999999999998E-4</v>
      </c>
      <c r="N27" s="14"/>
      <c r="O27" s="14">
        <v>3.0000000000000001E-3</v>
      </c>
      <c r="P27" s="14"/>
      <c r="Q27" s="14">
        <v>8.9999999999999998E-4</v>
      </c>
      <c r="R27" s="15">
        <v>3</v>
      </c>
      <c r="S27" s="15">
        <v>8.9999999999999998E-4</v>
      </c>
      <c r="T27" s="15">
        <v>1.5999999999999999E-3</v>
      </c>
      <c r="U27" s="15">
        <v>3.0000000000000001E-3</v>
      </c>
      <c r="V27" s="15">
        <v>8.9999999999999998E-4</v>
      </c>
      <c r="X27" s="30">
        <v>2E-3</v>
      </c>
      <c r="Y27" s="32">
        <v>2E-3</v>
      </c>
      <c r="Z27" s="30">
        <v>2E-3</v>
      </c>
      <c r="AA27" s="37">
        <v>2E-3</v>
      </c>
      <c r="AB27" s="31">
        <f t="shared" si="28"/>
        <v>4</v>
      </c>
      <c r="AC27" s="31">
        <f t="shared" si="29"/>
        <v>2E-3</v>
      </c>
      <c r="AD27" s="31">
        <f t="shared" si="30"/>
        <v>2E-3</v>
      </c>
      <c r="AE27" s="31">
        <f t="shared" si="31"/>
        <v>2E-3</v>
      </c>
      <c r="AF27" s="31">
        <f t="shared" si="32"/>
        <v>2E-3</v>
      </c>
      <c r="AH27" s="23">
        <v>3.0000000000000001E-3</v>
      </c>
      <c r="AI27" s="22">
        <v>2E-3</v>
      </c>
      <c r="AJ27" s="33">
        <v>1E-3</v>
      </c>
      <c r="AK27" s="33">
        <v>1E-3</v>
      </c>
      <c r="AL27" s="33">
        <v>1E-3</v>
      </c>
      <c r="AM27" s="33"/>
      <c r="AO27" s="31">
        <f t="shared" si="5"/>
        <v>5</v>
      </c>
      <c r="AP27" s="31">
        <f t="shared" si="6"/>
        <v>1E-3</v>
      </c>
      <c r="AQ27" s="31">
        <f t="shared" si="7"/>
        <v>1.6000000000000001E-3</v>
      </c>
      <c r="AR27" s="31">
        <f t="shared" si="8"/>
        <v>3.0000000000000001E-3</v>
      </c>
      <c r="AS27" s="31">
        <f t="shared" si="9"/>
        <v>1E-3</v>
      </c>
      <c r="AU27" s="33">
        <v>1.4999999999999999E-2</v>
      </c>
      <c r="AV27" s="33">
        <v>1.7000000000000001E-2</v>
      </c>
      <c r="AW27" s="33">
        <v>1E-3</v>
      </c>
      <c r="AX27" s="33">
        <v>1.7999999999999999E-2</v>
      </c>
      <c r="AY27" s="31">
        <f t="shared" si="65"/>
        <v>4</v>
      </c>
      <c r="AZ27" s="31">
        <f t="shared" si="51"/>
        <v>1E-3</v>
      </c>
      <c r="BA27" s="31">
        <f t="shared" si="52"/>
        <v>1.2750000000000001E-2</v>
      </c>
      <c r="BB27" s="31">
        <f t="shared" si="53"/>
        <v>1.7999999999999999E-2</v>
      </c>
      <c r="BC27" s="31">
        <f t="shared" si="54"/>
        <v>1.6E-2</v>
      </c>
      <c r="BE27" s="40">
        <v>1E-3</v>
      </c>
      <c r="BF27" s="40">
        <v>1E-3</v>
      </c>
      <c r="BG27" s="33">
        <v>1E-3</v>
      </c>
      <c r="BH27" s="33">
        <v>1E-3</v>
      </c>
      <c r="BI27" s="31">
        <f t="shared" si="66"/>
        <v>4</v>
      </c>
      <c r="BJ27" s="31">
        <f t="shared" si="56"/>
        <v>1E-3</v>
      </c>
      <c r="BK27" s="31">
        <f t="shared" si="57"/>
        <v>1E-3</v>
      </c>
      <c r="BL27" s="31">
        <f t="shared" si="58"/>
        <v>1E-3</v>
      </c>
      <c r="BM27" s="31">
        <f t="shared" si="59"/>
        <v>1E-3</v>
      </c>
      <c r="BO27" s="42">
        <v>5.0000000000000001E-3</v>
      </c>
      <c r="BP27" s="40">
        <v>2E-3</v>
      </c>
      <c r="BQ27" s="33"/>
      <c r="BR27" s="33"/>
      <c r="BS27" s="31">
        <f t="shared" si="67"/>
        <v>2</v>
      </c>
      <c r="BT27" s="31">
        <f t="shared" si="61"/>
        <v>2E-3</v>
      </c>
      <c r="BU27" s="31">
        <f t="shared" ref="BU27:BU28" si="68">AVERAGE(BO27:BR27)</f>
        <v>3.5000000000000001E-3</v>
      </c>
      <c r="BV27" s="31">
        <f t="shared" si="63"/>
        <v>5.0000000000000001E-3</v>
      </c>
      <c r="BW27" s="31">
        <f t="shared" si="64"/>
        <v>3.5000000000000001E-3</v>
      </c>
    </row>
    <row r="28" spans="1:75" x14ac:dyDescent="0.25">
      <c r="A28" s="6" t="s">
        <v>18</v>
      </c>
      <c r="B28" s="12" t="s">
        <v>16</v>
      </c>
      <c r="C28" s="13" t="s">
        <v>8</v>
      </c>
      <c r="D28" s="14"/>
      <c r="E28" s="14">
        <v>0.11</v>
      </c>
      <c r="F28" s="14">
        <v>0.11</v>
      </c>
      <c r="G28" s="15">
        <v>2</v>
      </c>
      <c r="H28" s="15">
        <v>0.11</v>
      </c>
      <c r="I28" s="15">
        <v>0.11</v>
      </c>
      <c r="J28" s="15">
        <v>0.11</v>
      </c>
      <c r="K28" s="15">
        <v>0.11</v>
      </c>
      <c r="L28" s="11"/>
      <c r="M28" s="14">
        <v>0.12</v>
      </c>
      <c r="N28" s="14"/>
      <c r="O28" s="14">
        <v>0.26</v>
      </c>
      <c r="P28" s="14"/>
      <c r="Q28" s="14">
        <v>0.17</v>
      </c>
      <c r="R28" s="15">
        <v>3</v>
      </c>
      <c r="S28" s="15">
        <v>0.12</v>
      </c>
      <c r="T28" s="15">
        <v>0.18333333333333335</v>
      </c>
      <c r="U28" s="15">
        <v>0.26</v>
      </c>
      <c r="V28" s="15">
        <v>0.17</v>
      </c>
      <c r="X28" s="30">
        <v>0.31</v>
      </c>
      <c r="Y28" s="32">
        <v>0.19</v>
      </c>
      <c r="Z28" s="30">
        <v>0.19</v>
      </c>
      <c r="AA28" s="37">
        <v>0.26</v>
      </c>
      <c r="AB28" s="31">
        <f t="shared" si="28"/>
        <v>4</v>
      </c>
      <c r="AC28" s="31">
        <f t="shared" si="29"/>
        <v>0.19</v>
      </c>
      <c r="AD28" s="31">
        <f t="shared" si="30"/>
        <v>0.23749999999999999</v>
      </c>
      <c r="AE28" s="31">
        <f t="shared" si="31"/>
        <v>0.31</v>
      </c>
      <c r="AF28" s="31">
        <f t="shared" si="32"/>
        <v>0.22500000000000001</v>
      </c>
      <c r="AH28" s="23">
        <v>0.16</v>
      </c>
      <c r="AI28" s="22">
        <v>0.13</v>
      </c>
      <c r="AJ28" s="33">
        <v>0.05</v>
      </c>
      <c r="AK28" s="33">
        <v>0.11</v>
      </c>
      <c r="AL28" s="33">
        <v>0.12</v>
      </c>
      <c r="AM28" s="33"/>
      <c r="AO28" s="31">
        <f t="shared" si="5"/>
        <v>5</v>
      </c>
      <c r="AP28" s="31">
        <f t="shared" si="6"/>
        <v>0.05</v>
      </c>
      <c r="AQ28" s="31">
        <f t="shared" si="7"/>
        <v>0.11400000000000002</v>
      </c>
      <c r="AR28" s="31">
        <f t="shared" si="8"/>
        <v>0.16</v>
      </c>
      <c r="AS28" s="31">
        <f t="shared" si="9"/>
        <v>0.12</v>
      </c>
      <c r="AU28" s="33">
        <v>1.71</v>
      </c>
      <c r="AV28" s="33">
        <v>1.32</v>
      </c>
      <c r="AW28" s="33">
        <v>0.09</v>
      </c>
      <c r="AX28" s="33">
        <v>1.86</v>
      </c>
      <c r="AY28" s="31">
        <f t="shared" si="65"/>
        <v>4</v>
      </c>
      <c r="AZ28" s="31">
        <f t="shared" si="51"/>
        <v>0.09</v>
      </c>
      <c r="BA28" s="31">
        <f t="shared" si="52"/>
        <v>1.2450000000000001</v>
      </c>
      <c r="BB28" s="31">
        <f t="shared" si="53"/>
        <v>1.86</v>
      </c>
      <c r="BC28" s="31">
        <f t="shared" si="54"/>
        <v>1.5150000000000001</v>
      </c>
      <c r="BE28" s="42">
        <v>0.22</v>
      </c>
      <c r="BF28" s="42">
        <v>0.35</v>
      </c>
      <c r="BG28" s="33">
        <v>0.2</v>
      </c>
      <c r="BH28" s="33">
        <v>0.28000000000000003</v>
      </c>
      <c r="BI28" s="31">
        <f t="shared" si="66"/>
        <v>4</v>
      </c>
      <c r="BJ28" s="31">
        <f t="shared" si="56"/>
        <v>0.2</v>
      </c>
      <c r="BK28" s="31">
        <f t="shared" si="57"/>
        <v>0.26250000000000001</v>
      </c>
      <c r="BL28" s="31">
        <f t="shared" si="58"/>
        <v>0.35</v>
      </c>
      <c r="BM28" s="31">
        <f t="shared" si="59"/>
        <v>0.25</v>
      </c>
      <c r="BO28" s="42">
        <v>0.16</v>
      </c>
      <c r="BP28" s="42">
        <v>0.13</v>
      </c>
      <c r="BQ28" s="33"/>
      <c r="BR28" s="33"/>
      <c r="BS28" s="31">
        <f t="shared" si="67"/>
        <v>2</v>
      </c>
      <c r="BT28" s="31">
        <f t="shared" si="61"/>
        <v>0.13</v>
      </c>
      <c r="BU28" s="31">
        <f t="shared" si="68"/>
        <v>0.14500000000000002</v>
      </c>
      <c r="BV28" s="31">
        <f t="shared" si="63"/>
        <v>0.16</v>
      </c>
      <c r="BW28" s="31">
        <f t="shared" si="64"/>
        <v>0.14500000000000002</v>
      </c>
    </row>
    <row r="29" spans="1:75" x14ac:dyDescent="0.25">
      <c r="A29" s="6"/>
      <c r="B29" s="10"/>
      <c r="C29" s="10"/>
      <c r="D29" s="7"/>
      <c r="E29" s="7"/>
      <c r="F29" s="7"/>
      <c r="G29" s="17"/>
      <c r="H29" s="17"/>
      <c r="I29" s="17"/>
      <c r="J29" s="17"/>
      <c r="K29" s="17"/>
      <c r="L29" s="7"/>
      <c r="M29" s="7"/>
      <c r="N29" s="7"/>
      <c r="O29" s="7"/>
      <c r="P29" s="7"/>
      <c r="Q29" s="7"/>
      <c r="R29" s="17"/>
      <c r="S29" s="17"/>
      <c r="T29" s="17"/>
      <c r="U29" s="17"/>
      <c r="V29" s="17"/>
      <c r="X29" s="26"/>
      <c r="Y29" s="26"/>
      <c r="Z29" s="26"/>
      <c r="AA29" s="26"/>
      <c r="AB29" s="38"/>
      <c r="AC29" s="38"/>
      <c r="AD29" s="38"/>
      <c r="AE29" s="38"/>
      <c r="AF29" s="38"/>
      <c r="AH29" s="2"/>
      <c r="AI29" s="2"/>
      <c r="AO29" s="1"/>
      <c r="AU29" s="2"/>
      <c r="AV29" s="2"/>
      <c r="AW29" s="2"/>
      <c r="AY29" s="1"/>
      <c r="BE29" s="2"/>
      <c r="BF29" s="2"/>
      <c r="BG29" s="2"/>
      <c r="BI29" s="1"/>
      <c r="BO29" s="2"/>
      <c r="BP29" s="2"/>
      <c r="BQ29" s="2"/>
      <c r="BS29" s="1"/>
    </row>
    <row r="30" spans="1:75" x14ac:dyDescent="0.25">
      <c r="A30" s="6" t="s">
        <v>34</v>
      </c>
      <c r="B30" s="10"/>
      <c r="C30" s="10"/>
      <c r="D30" s="7"/>
      <c r="E30" s="7"/>
      <c r="F30" s="7"/>
      <c r="G30" s="17"/>
      <c r="H30" s="17"/>
      <c r="I30" s="17"/>
      <c r="J30" s="17"/>
      <c r="K30" s="17"/>
      <c r="L30" s="7"/>
      <c r="M30" s="7"/>
      <c r="N30" s="7"/>
      <c r="O30" s="7"/>
      <c r="P30" s="7"/>
      <c r="Q30" s="7"/>
      <c r="R30" s="17"/>
      <c r="S30" s="17"/>
      <c r="T30" s="17"/>
      <c r="U30" s="17"/>
      <c r="V30" s="17"/>
      <c r="X30" s="26"/>
      <c r="Y30" s="26"/>
      <c r="Z30" s="26"/>
      <c r="AA30" s="26"/>
      <c r="AB30" s="38"/>
      <c r="AC30" s="38"/>
      <c r="AD30" s="38"/>
      <c r="AE30" s="38"/>
      <c r="AF30" s="38"/>
      <c r="AH30" s="2"/>
      <c r="AI30" s="2"/>
      <c r="AO30" s="1"/>
      <c r="AU30" s="2"/>
      <c r="AV30" s="2"/>
      <c r="AW30" s="2"/>
      <c r="AY30" s="1"/>
      <c r="BE30" s="2"/>
      <c r="BF30" s="2"/>
      <c r="BG30" s="2"/>
      <c r="BI30" s="1"/>
      <c r="BO30" s="2"/>
      <c r="BP30" s="2"/>
      <c r="BQ30" s="2"/>
      <c r="BS30" s="1"/>
    </row>
    <row r="31" spans="1:75" x14ac:dyDescent="0.25">
      <c r="A31" s="6" t="s">
        <v>6</v>
      </c>
      <c r="B31" s="13" t="s">
        <v>7</v>
      </c>
      <c r="C31" s="13" t="s">
        <v>8</v>
      </c>
      <c r="D31" s="21">
        <v>0.97</v>
      </c>
      <c r="E31" s="14"/>
      <c r="F31" s="21">
        <v>0.85</v>
      </c>
      <c r="G31" s="15">
        <v>2</v>
      </c>
      <c r="H31" s="15">
        <v>0.85</v>
      </c>
      <c r="I31" s="15">
        <v>0.90999999999999992</v>
      </c>
      <c r="J31" s="15">
        <v>0.97</v>
      </c>
      <c r="K31" s="15">
        <v>0.90999999999999992</v>
      </c>
      <c r="L31" s="11"/>
      <c r="M31" s="21">
        <v>0.6399999999999999</v>
      </c>
      <c r="N31" s="16"/>
      <c r="O31" s="21">
        <v>0.94</v>
      </c>
      <c r="P31" s="14"/>
      <c r="Q31" s="21">
        <v>0.83</v>
      </c>
      <c r="R31" s="15">
        <v>3</v>
      </c>
      <c r="S31" s="15">
        <v>0.6399999999999999</v>
      </c>
      <c r="T31" s="15">
        <v>0.80333333333333323</v>
      </c>
      <c r="U31" s="15">
        <v>0.94</v>
      </c>
      <c r="V31" s="15">
        <v>0.83</v>
      </c>
      <c r="X31" s="34">
        <v>0.60000000000000009</v>
      </c>
      <c r="Y31" s="32"/>
      <c r="Z31" s="35">
        <v>0.64</v>
      </c>
      <c r="AA31" s="30">
        <v>0.59</v>
      </c>
      <c r="AB31" s="31">
        <f t="shared" si="28"/>
        <v>3</v>
      </c>
      <c r="AC31" s="31">
        <f t="shared" si="29"/>
        <v>0.59</v>
      </c>
      <c r="AD31" s="31">
        <f t="shared" si="30"/>
        <v>0.61</v>
      </c>
      <c r="AE31" s="31">
        <f t="shared" si="31"/>
        <v>0.64</v>
      </c>
      <c r="AF31" s="31">
        <f t="shared" si="32"/>
        <v>0.60000000000000009</v>
      </c>
      <c r="AH31" s="23">
        <v>0.41</v>
      </c>
      <c r="AI31" s="23">
        <v>-0.03</v>
      </c>
      <c r="AJ31" s="33">
        <v>0.77</v>
      </c>
      <c r="AK31" s="33">
        <v>0.8</v>
      </c>
      <c r="AL31" s="33">
        <v>0.7</v>
      </c>
      <c r="AM31" s="33"/>
      <c r="AO31" s="31">
        <f t="shared" si="5"/>
        <v>5</v>
      </c>
      <c r="AP31" s="31">
        <f>MIN(AH31:AN31)</f>
        <v>-0.03</v>
      </c>
      <c r="AQ31" s="31">
        <f t="shared" si="7"/>
        <v>0.53</v>
      </c>
      <c r="AR31" s="31">
        <f t="shared" si="8"/>
        <v>0.8</v>
      </c>
      <c r="AS31" s="31">
        <f t="shared" si="9"/>
        <v>0.7</v>
      </c>
      <c r="AU31" s="23"/>
      <c r="AV31" s="23">
        <v>0.75</v>
      </c>
      <c r="AW31" s="23">
        <v>0.9</v>
      </c>
      <c r="AX31" s="33">
        <v>0.78</v>
      </c>
      <c r="AY31" s="31">
        <f t="shared" ref="AY31:AY33" si="69">COUNT(AU31:AX31)</f>
        <v>3</v>
      </c>
      <c r="AZ31" s="31">
        <f>MIN(AU31:AX31)</f>
        <v>0.75</v>
      </c>
      <c r="BA31" s="31">
        <f t="shared" ref="BA31:BA37" si="70">AVERAGE(AU31:AX31)</f>
        <v>0.80999999999999994</v>
      </c>
      <c r="BB31" s="31">
        <f t="shared" ref="BB31:BB35" si="71">MAX(AU31:AX31)</f>
        <v>0.9</v>
      </c>
      <c r="BC31" s="31">
        <f t="shared" ref="BC31:BC34" si="72">MEDIAN(AU31:AX31)</f>
        <v>0.78</v>
      </c>
      <c r="BE31" s="23">
        <v>-0.25</v>
      </c>
      <c r="BF31" s="23">
        <v>1.1100000000000001</v>
      </c>
      <c r="BG31" s="23">
        <v>0.83</v>
      </c>
      <c r="BH31" s="33">
        <v>0.42</v>
      </c>
      <c r="BI31" s="31">
        <f t="shared" ref="BI31:BI33" si="73">COUNT(BE31:BH31)</f>
        <v>4</v>
      </c>
      <c r="BJ31" s="31">
        <f>MIN(BE31:BH31)</f>
        <v>-0.25</v>
      </c>
      <c r="BK31" s="31">
        <f t="shared" ref="BK31:BK37" si="74">AVERAGE(BE31:BH31)</f>
        <v>0.52749999999999997</v>
      </c>
      <c r="BL31" s="31">
        <f t="shared" ref="BL31:BL35" si="75">MAX(BE31:BH31)</f>
        <v>1.1100000000000001</v>
      </c>
      <c r="BM31" s="31">
        <f t="shared" ref="BM31:BM34" si="76">MEDIAN(BE31:BH31)</f>
        <v>0.625</v>
      </c>
      <c r="BO31" s="42">
        <v>0.61</v>
      </c>
      <c r="BP31" s="23">
        <v>1.1399999999999999</v>
      </c>
      <c r="BQ31" s="23"/>
      <c r="BR31" s="33"/>
      <c r="BS31" s="31">
        <f t="shared" ref="BS31:BS33" si="77">COUNT(BO31:BR31)</f>
        <v>2</v>
      </c>
      <c r="BT31" s="31">
        <f>MIN(BO31:BR31)</f>
        <v>0.61</v>
      </c>
      <c r="BU31" s="31">
        <f t="shared" ref="BU31:BU37" si="78">AVERAGE(BO31:BR31)</f>
        <v>0.875</v>
      </c>
      <c r="BV31" s="31">
        <f t="shared" ref="BV31:BV35" si="79">MAX(BO31:BR31)</f>
        <v>1.1399999999999999</v>
      </c>
      <c r="BW31" s="31">
        <f t="shared" ref="BW31:BW34" si="80">MEDIAN(BO31:BR31)</f>
        <v>0.875</v>
      </c>
    </row>
    <row r="32" spans="1:75" x14ac:dyDescent="0.25">
      <c r="A32" s="6" t="s">
        <v>9</v>
      </c>
      <c r="B32" s="12" t="s">
        <v>10</v>
      </c>
      <c r="C32" s="13" t="s">
        <v>8</v>
      </c>
      <c r="D32" s="14">
        <v>6.03</v>
      </c>
      <c r="E32" s="18"/>
      <c r="F32" s="14">
        <v>6.12</v>
      </c>
      <c r="G32" s="15">
        <v>2</v>
      </c>
      <c r="H32" s="15">
        <v>6.03</v>
      </c>
      <c r="I32" s="15">
        <v>6.0750000000000002</v>
      </c>
      <c r="J32" s="15">
        <v>6.12</v>
      </c>
      <c r="K32" s="15">
        <v>6.0750000000000002</v>
      </c>
      <c r="L32" s="11"/>
      <c r="M32" s="14">
        <v>6.07</v>
      </c>
      <c r="N32" s="14"/>
      <c r="O32" s="14">
        <v>5.87</v>
      </c>
      <c r="P32" s="14"/>
      <c r="Q32" s="14">
        <v>6.1</v>
      </c>
      <c r="R32" s="15">
        <v>3</v>
      </c>
      <c r="S32" s="15">
        <v>5.87</v>
      </c>
      <c r="T32" s="15">
        <v>6.0133333333333328</v>
      </c>
      <c r="U32" s="15">
        <v>6.1</v>
      </c>
      <c r="V32" s="15">
        <v>6.07</v>
      </c>
      <c r="X32" s="30">
        <v>5.67</v>
      </c>
      <c r="Y32" s="32">
        <v>5.92</v>
      </c>
      <c r="Z32" s="30">
        <v>5.85</v>
      </c>
      <c r="AA32" s="37">
        <v>5.82</v>
      </c>
      <c r="AB32" s="31">
        <f t="shared" si="28"/>
        <v>4</v>
      </c>
      <c r="AC32" s="31">
        <f t="shared" si="29"/>
        <v>5.67</v>
      </c>
      <c r="AD32" s="31">
        <f t="shared" si="30"/>
        <v>5.8149999999999995</v>
      </c>
      <c r="AE32" s="31">
        <f t="shared" si="31"/>
        <v>5.92</v>
      </c>
      <c r="AF32" s="31">
        <f t="shared" si="32"/>
        <v>5.835</v>
      </c>
      <c r="AH32" s="23">
        <v>6.28</v>
      </c>
      <c r="AI32" s="22">
        <v>6.55</v>
      </c>
      <c r="AJ32" s="33">
        <v>5.65</v>
      </c>
      <c r="AK32" s="33">
        <v>5.31</v>
      </c>
      <c r="AL32" s="33">
        <v>5.33</v>
      </c>
      <c r="AM32" s="33"/>
      <c r="AO32" s="31">
        <f t="shared" si="5"/>
        <v>5</v>
      </c>
      <c r="AP32" s="31">
        <f t="shared" si="6"/>
        <v>5.31</v>
      </c>
      <c r="AQ32" s="31">
        <f t="shared" si="7"/>
        <v>5.8239999999999998</v>
      </c>
      <c r="AR32" s="31">
        <f t="shared" si="8"/>
        <v>6.55</v>
      </c>
      <c r="AS32" s="31">
        <f t="shared" si="9"/>
        <v>5.65</v>
      </c>
      <c r="AU32" s="33">
        <v>6.18</v>
      </c>
      <c r="AV32" s="33">
        <v>5.8</v>
      </c>
      <c r="AW32" s="33">
        <v>5.31</v>
      </c>
      <c r="AX32" s="33">
        <v>6.17</v>
      </c>
      <c r="AY32" s="31">
        <f t="shared" si="69"/>
        <v>4</v>
      </c>
      <c r="AZ32" s="31">
        <f t="shared" ref="AZ32" si="81">MIN(AU32:AX32)</f>
        <v>5.31</v>
      </c>
      <c r="BA32" s="31">
        <f t="shared" si="70"/>
        <v>5.8650000000000002</v>
      </c>
      <c r="BB32" s="31">
        <f t="shared" si="71"/>
        <v>6.18</v>
      </c>
      <c r="BC32" s="31">
        <f t="shared" si="72"/>
        <v>5.9849999999999994</v>
      </c>
      <c r="BE32" s="42">
        <v>5.74</v>
      </c>
      <c r="BF32" s="42">
        <v>5.49</v>
      </c>
      <c r="BG32" s="33">
        <v>5.43</v>
      </c>
      <c r="BH32" s="33">
        <v>5.8</v>
      </c>
      <c r="BI32" s="31">
        <f t="shared" si="73"/>
        <v>4</v>
      </c>
      <c r="BJ32" s="31">
        <f t="shared" ref="BJ32" si="82">MIN(BE32:BH32)</f>
        <v>5.43</v>
      </c>
      <c r="BK32" s="31">
        <f t="shared" si="74"/>
        <v>5.6150000000000002</v>
      </c>
      <c r="BL32" s="31">
        <f t="shared" si="75"/>
        <v>5.8</v>
      </c>
      <c r="BM32" s="31">
        <f t="shared" si="76"/>
        <v>5.6150000000000002</v>
      </c>
      <c r="BO32" s="42">
        <v>4.9000000000000004</v>
      </c>
      <c r="BP32" s="42">
        <v>4.66</v>
      </c>
      <c r="BQ32" s="33"/>
      <c r="BR32" s="33"/>
      <c r="BS32" s="31">
        <f t="shared" si="77"/>
        <v>2</v>
      </c>
      <c r="BT32" s="31">
        <f t="shared" ref="BT32" si="83">MIN(BO32:BR32)</f>
        <v>4.66</v>
      </c>
      <c r="BU32" s="31">
        <f t="shared" si="78"/>
        <v>4.78</v>
      </c>
      <c r="BV32" s="31">
        <f t="shared" si="79"/>
        <v>4.9000000000000004</v>
      </c>
      <c r="BW32" s="31">
        <f t="shared" si="80"/>
        <v>4.78</v>
      </c>
    </row>
    <row r="33" spans="1:75" x14ac:dyDescent="0.25">
      <c r="A33" s="6" t="s">
        <v>11</v>
      </c>
      <c r="B33" s="12" t="s">
        <v>12</v>
      </c>
      <c r="C33" s="13" t="s">
        <v>8</v>
      </c>
      <c r="D33" s="14">
        <v>188</v>
      </c>
      <c r="E33" s="18"/>
      <c r="F33" s="14">
        <v>183</v>
      </c>
      <c r="G33" s="15">
        <v>2</v>
      </c>
      <c r="H33" s="15">
        <v>183</v>
      </c>
      <c r="I33" s="15">
        <v>185.5</v>
      </c>
      <c r="J33" s="15">
        <v>188</v>
      </c>
      <c r="K33" s="15">
        <v>185.5</v>
      </c>
      <c r="L33" s="11"/>
      <c r="M33" s="14">
        <v>174</v>
      </c>
      <c r="N33" s="14"/>
      <c r="O33" s="14">
        <v>171</v>
      </c>
      <c r="P33" s="14"/>
      <c r="Q33" s="14">
        <v>184</v>
      </c>
      <c r="R33" s="15">
        <v>3</v>
      </c>
      <c r="S33" s="15">
        <v>171</v>
      </c>
      <c r="T33" s="15">
        <v>176.33333333333334</v>
      </c>
      <c r="U33" s="15">
        <v>184</v>
      </c>
      <c r="V33" s="15">
        <v>174</v>
      </c>
      <c r="X33" s="30">
        <v>162</v>
      </c>
      <c r="Y33" s="32">
        <v>230</v>
      </c>
      <c r="Z33" s="30">
        <v>289</v>
      </c>
      <c r="AA33" s="37">
        <v>215</v>
      </c>
      <c r="AB33" s="31">
        <f t="shared" si="28"/>
        <v>4</v>
      </c>
      <c r="AC33" s="31">
        <f t="shared" si="29"/>
        <v>162</v>
      </c>
      <c r="AD33" s="31">
        <f t="shared" si="30"/>
        <v>224</v>
      </c>
      <c r="AE33" s="31">
        <f t="shared" si="31"/>
        <v>289</v>
      </c>
      <c r="AF33" s="31">
        <f t="shared" si="32"/>
        <v>222.5</v>
      </c>
      <c r="AH33" s="23">
        <v>174</v>
      </c>
      <c r="AI33" s="22">
        <v>169</v>
      </c>
      <c r="AJ33" s="33">
        <v>112</v>
      </c>
      <c r="AK33" s="33">
        <v>106</v>
      </c>
      <c r="AL33" s="33">
        <v>106</v>
      </c>
      <c r="AM33" s="33"/>
      <c r="AO33" s="31">
        <f t="shared" si="5"/>
        <v>5</v>
      </c>
      <c r="AP33" s="31">
        <f>MIN(AH33:AN33)</f>
        <v>106</v>
      </c>
      <c r="AQ33" s="31">
        <f t="shared" si="7"/>
        <v>133.4</v>
      </c>
      <c r="AR33" s="31">
        <f t="shared" si="8"/>
        <v>174</v>
      </c>
      <c r="AS33" s="31">
        <f t="shared" si="9"/>
        <v>112</v>
      </c>
      <c r="AU33" s="33">
        <v>159</v>
      </c>
      <c r="AV33" s="33">
        <v>179</v>
      </c>
      <c r="AW33" s="33">
        <v>115</v>
      </c>
      <c r="AX33" s="33">
        <v>159</v>
      </c>
      <c r="AY33" s="31">
        <f t="shared" si="69"/>
        <v>4</v>
      </c>
      <c r="AZ33" s="31">
        <f>MIN(AU33:AX33)</f>
        <v>115</v>
      </c>
      <c r="BA33" s="31">
        <f t="shared" si="70"/>
        <v>153</v>
      </c>
      <c r="BB33" s="31">
        <f t="shared" si="71"/>
        <v>179</v>
      </c>
      <c r="BC33" s="31">
        <f t="shared" si="72"/>
        <v>159</v>
      </c>
      <c r="BE33" s="42">
        <v>489</v>
      </c>
      <c r="BF33" s="42">
        <v>337</v>
      </c>
      <c r="BG33" s="33">
        <v>239</v>
      </c>
      <c r="BH33" s="33">
        <v>161</v>
      </c>
      <c r="BI33" s="31">
        <f t="shared" si="73"/>
        <v>4</v>
      </c>
      <c r="BJ33" s="31">
        <f>MIN(BE33:BH33)</f>
        <v>161</v>
      </c>
      <c r="BK33" s="31">
        <f t="shared" si="74"/>
        <v>306.5</v>
      </c>
      <c r="BL33" s="31">
        <f t="shared" si="75"/>
        <v>489</v>
      </c>
      <c r="BM33" s="31">
        <f t="shared" si="76"/>
        <v>288</v>
      </c>
      <c r="BO33" s="42">
        <v>1000</v>
      </c>
      <c r="BP33" s="42">
        <v>829</v>
      </c>
      <c r="BQ33" s="33"/>
      <c r="BR33" s="33"/>
      <c r="BS33" s="31">
        <f t="shared" si="77"/>
        <v>2</v>
      </c>
      <c r="BT33" s="31">
        <f>MIN(BO33:BR33)</f>
        <v>829</v>
      </c>
      <c r="BU33" s="31">
        <f t="shared" si="78"/>
        <v>914.5</v>
      </c>
      <c r="BV33" s="31">
        <f t="shared" si="79"/>
        <v>1000</v>
      </c>
      <c r="BW33" s="31">
        <f t="shared" si="80"/>
        <v>914.5</v>
      </c>
    </row>
    <row r="34" spans="1:75" x14ac:dyDescent="0.25">
      <c r="A34" s="6" t="s">
        <v>13</v>
      </c>
      <c r="B34" s="12" t="s">
        <v>14</v>
      </c>
      <c r="C34" s="13" t="s">
        <v>8</v>
      </c>
      <c r="D34" s="14">
        <v>1.3</v>
      </c>
      <c r="E34" s="18"/>
      <c r="F34" s="14">
        <v>0.4</v>
      </c>
      <c r="G34" s="15">
        <v>2</v>
      </c>
      <c r="H34" s="15">
        <v>0.4</v>
      </c>
      <c r="I34" s="15">
        <v>0.85000000000000009</v>
      </c>
      <c r="J34" s="15">
        <v>1.3</v>
      </c>
      <c r="K34" s="15">
        <v>0.85000000000000009</v>
      </c>
      <c r="L34" s="11"/>
      <c r="M34" s="14">
        <v>0.6</v>
      </c>
      <c r="N34" s="14"/>
      <c r="O34" s="14">
        <v>0.8</v>
      </c>
      <c r="P34" s="14"/>
      <c r="Q34" s="14">
        <v>1.3</v>
      </c>
      <c r="R34" s="15">
        <v>3</v>
      </c>
      <c r="S34" s="15">
        <v>0.6</v>
      </c>
      <c r="T34" s="15">
        <v>0.9</v>
      </c>
      <c r="U34" s="15">
        <v>1.3</v>
      </c>
      <c r="V34" s="15">
        <v>0.8</v>
      </c>
      <c r="X34" s="30">
        <v>0.8</v>
      </c>
      <c r="Y34" s="32">
        <v>2.2000000000000002</v>
      </c>
      <c r="Z34" s="30">
        <v>0.6</v>
      </c>
      <c r="AA34" s="37">
        <v>1.6</v>
      </c>
      <c r="AB34" s="31">
        <f t="shared" si="28"/>
        <v>4</v>
      </c>
      <c r="AC34" s="31">
        <f t="shared" si="29"/>
        <v>0.6</v>
      </c>
      <c r="AD34" s="31">
        <f t="shared" si="30"/>
        <v>1.3</v>
      </c>
      <c r="AE34" s="31">
        <f t="shared" si="31"/>
        <v>2.2000000000000002</v>
      </c>
      <c r="AF34" s="31">
        <f t="shared" si="32"/>
        <v>1.2000000000000002</v>
      </c>
      <c r="AH34" s="23">
        <v>0.6</v>
      </c>
      <c r="AI34" s="3">
        <v>3</v>
      </c>
      <c r="AJ34" s="33">
        <v>5.3</v>
      </c>
      <c r="AK34" s="33">
        <v>6.2</v>
      </c>
      <c r="AL34" s="33">
        <v>4.9000000000000004</v>
      </c>
      <c r="AM34" s="33"/>
      <c r="AO34" s="31">
        <f>COUNT(AH34:AN34)</f>
        <v>5</v>
      </c>
      <c r="AP34" s="31">
        <f t="shared" si="6"/>
        <v>0.6</v>
      </c>
      <c r="AQ34" s="31">
        <f t="shared" si="7"/>
        <v>4</v>
      </c>
      <c r="AR34" s="31">
        <f t="shared" si="8"/>
        <v>6.2</v>
      </c>
      <c r="AS34" s="31">
        <f t="shared" si="9"/>
        <v>4.9000000000000004</v>
      </c>
      <c r="AU34" s="30">
        <v>0.8</v>
      </c>
      <c r="AV34" s="30">
        <v>0.7</v>
      </c>
      <c r="AW34" s="30">
        <v>25.6</v>
      </c>
      <c r="AX34" s="30">
        <v>2.9</v>
      </c>
      <c r="AY34" s="31">
        <f>COUNT(AU34:AX34)</f>
        <v>4</v>
      </c>
      <c r="AZ34" s="31">
        <f t="shared" ref="AZ34" si="84">MIN(AU34:AX34)</f>
        <v>0.7</v>
      </c>
      <c r="BA34" s="31">
        <f t="shared" si="70"/>
        <v>7.5</v>
      </c>
      <c r="BB34" s="31">
        <f t="shared" si="71"/>
        <v>25.6</v>
      </c>
      <c r="BC34" s="31">
        <f t="shared" si="72"/>
        <v>1.8499999999999999</v>
      </c>
      <c r="BE34" s="42">
        <v>3.2</v>
      </c>
      <c r="BF34" s="42">
        <v>1.3</v>
      </c>
      <c r="BG34" s="30">
        <v>1</v>
      </c>
      <c r="BH34" s="30">
        <v>0.4</v>
      </c>
      <c r="BI34" s="31">
        <f>COUNT(BE34:BH34)</f>
        <v>4</v>
      </c>
      <c r="BJ34" s="31">
        <f>MIN(BE34:BH34)</f>
        <v>0.4</v>
      </c>
      <c r="BK34" s="31">
        <f t="shared" si="74"/>
        <v>1.4750000000000001</v>
      </c>
      <c r="BL34" s="31">
        <f t="shared" si="75"/>
        <v>3.2</v>
      </c>
      <c r="BM34" s="31">
        <f t="shared" si="76"/>
        <v>1.1499999999999999</v>
      </c>
      <c r="BO34" s="42">
        <v>15</v>
      </c>
      <c r="BP34" s="42">
        <v>4.5999999999999996</v>
      </c>
      <c r="BQ34" s="30"/>
      <c r="BR34" s="30"/>
      <c r="BS34" s="31">
        <f>COUNT(BO34:BR34)</f>
        <v>2</v>
      </c>
      <c r="BT34" s="31">
        <f>MIN(BO34:BR34)</f>
        <v>4.5999999999999996</v>
      </c>
      <c r="BU34" s="31">
        <f t="shared" si="78"/>
        <v>9.8000000000000007</v>
      </c>
      <c r="BV34" s="31">
        <f t="shared" si="79"/>
        <v>15</v>
      </c>
      <c r="BW34" s="31">
        <f t="shared" si="80"/>
        <v>9.8000000000000007</v>
      </c>
    </row>
    <row r="35" spans="1:75" x14ac:dyDescent="0.25">
      <c r="A35" s="6" t="s">
        <v>15</v>
      </c>
      <c r="B35" s="12" t="s">
        <v>16</v>
      </c>
      <c r="C35" s="13" t="s">
        <v>8</v>
      </c>
      <c r="D35" s="14">
        <v>8.9999999999999998E-4</v>
      </c>
      <c r="E35" s="18"/>
      <c r="F35" s="14">
        <v>8.9999999999999998E-4</v>
      </c>
      <c r="G35" s="15">
        <v>2</v>
      </c>
      <c r="H35" s="15">
        <v>8.9999999999999998E-4</v>
      </c>
      <c r="I35" s="15">
        <v>8.9999999999999998E-4</v>
      </c>
      <c r="J35" s="15">
        <v>8.9999999999999998E-4</v>
      </c>
      <c r="K35" s="15">
        <v>8.9999999999999998E-4</v>
      </c>
      <c r="L35" s="11"/>
      <c r="M35" s="14">
        <v>8.9999999999999998E-4</v>
      </c>
      <c r="N35" s="14"/>
      <c r="O35" s="14">
        <v>8.9999999999999998E-4</v>
      </c>
      <c r="P35" s="14"/>
      <c r="Q35" s="14">
        <v>8.9999999999999998E-4</v>
      </c>
      <c r="R35" s="15">
        <v>3</v>
      </c>
      <c r="S35" s="15">
        <v>8.9999999999999998E-4</v>
      </c>
      <c r="T35" s="15">
        <v>9.0000000000000008E-4</v>
      </c>
      <c r="U35" s="15">
        <v>8.9999999999999998E-4</v>
      </c>
      <c r="V35" s="15">
        <v>8.9999999999999998E-4</v>
      </c>
      <c r="X35" s="30">
        <v>8.9999999999999998E-4</v>
      </c>
      <c r="Y35" s="32">
        <v>8.9999999999999998E-4</v>
      </c>
      <c r="Z35" s="30">
        <v>8.9999999999999998E-4</v>
      </c>
      <c r="AA35" s="37" t="s">
        <v>20</v>
      </c>
      <c r="AB35" s="31">
        <f t="shared" si="28"/>
        <v>3</v>
      </c>
      <c r="AC35" s="31">
        <f t="shared" si="29"/>
        <v>8.9999999999999998E-4</v>
      </c>
      <c r="AD35" s="31">
        <f t="shared" si="30"/>
        <v>9.0000000000000008E-4</v>
      </c>
      <c r="AE35" s="31">
        <f t="shared" si="31"/>
        <v>8.9999999999999998E-4</v>
      </c>
      <c r="AF35" s="31">
        <f t="shared" si="32"/>
        <v>8.9999999999999998E-4</v>
      </c>
      <c r="AH35" s="23">
        <v>1E-3</v>
      </c>
      <c r="AI35" s="23">
        <v>1E-3</v>
      </c>
      <c r="AJ35" s="33">
        <v>1E-3</v>
      </c>
      <c r="AK35" s="33">
        <v>1E-3</v>
      </c>
      <c r="AL35" s="33">
        <v>1E-3</v>
      </c>
      <c r="AM35" s="33"/>
      <c r="AO35" s="31">
        <f t="shared" si="5"/>
        <v>5</v>
      </c>
      <c r="AP35" s="31">
        <f>MIN(AH35:AN35)</f>
        <v>1E-3</v>
      </c>
      <c r="AQ35" s="31">
        <f t="shared" si="7"/>
        <v>1E-3</v>
      </c>
      <c r="AR35" s="31">
        <f t="shared" si="8"/>
        <v>1E-3</v>
      </c>
      <c r="AS35" s="31">
        <f>MEDIAN(AH35:AN35)</f>
        <v>1E-3</v>
      </c>
      <c r="AU35" s="33">
        <v>1E-3</v>
      </c>
      <c r="AV35" s="33">
        <v>1E-3</v>
      </c>
      <c r="AW35" s="33">
        <v>1E-3</v>
      </c>
      <c r="AX35" s="30">
        <v>1E-3</v>
      </c>
      <c r="AY35" s="31">
        <f t="shared" ref="AY35:AY37" si="85">COUNT(AU35:AX35)</f>
        <v>4</v>
      </c>
      <c r="AZ35" s="31">
        <f>MIN(AU35:AX35)</f>
        <v>1E-3</v>
      </c>
      <c r="BA35" s="31">
        <f t="shared" si="70"/>
        <v>1E-3</v>
      </c>
      <c r="BB35" s="31">
        <f t="shared" si="71"/>
        <v>1E-3</v>
      </c>
      <c r="BC35" s="31">
        <f>MEDIAN(AU35:AX35)</f>
        <v>1E-3</v>
      </c>
      <c r="BE35" s="40">
        <v>1E-3</v>
      </c>
      <c r="BF35" s="42">
        <v>2E-3</v>
      </c>
      <c r="BG35" s="33">
        <v>1E-3</v>
      </c>
      <c r="BH35" s="30">
        <v>1E-3</v>
      </c>
      <c r="BI35" s="31">
        <f t="shared" ref="BI35:BI37" si="86">COUNT(BE35:BH35)</f>
        <v>4</v>
      </c>
      <c r="BJ35" s="31">
        <f>MIN(BE35:BH35)</f>
        <v>1E-3</v>
      </c>
      <c r="BK35" s="31">
        <f t="shared" si="74"/>
        <v>1.25E-3</v>
      </c>
      <c r="BL35" s="31">
        <f t="shared" si="75"/>
        <v>2E-3</v>
      </c>
      <c r="BM35" s="31">
        <f>MEDIAN(BE35:BH35)</f>
        <v>1E-3</v>
      </c>
      <c r="BO35" s="42">
        <v>1E-3</v>
      </c>
      <c r="BP35" s="42">
        <v>1E-3</v>
      </c>
      <c r="BQ35" s="33"/>
      <c r="BR35" s="30"/>
      <c r="BS35" s="31">
        <f t="shared" ref="BS35:BS37" si="87">COUNT(BO35:BR35)</f>
        <v>2</v>
      </c>
      <c r="BT35" s="31">
        <f>MIN(BO35:BR35)</f>
        <v>1E-3</v>
      </c>
      <c r="BU35" s="31">
        <f t="shared" si="78"/>
        <v>1E-3</v>
      </c>
      <c r="BV35" s="31">
        <f t="shared" si="79"/>
        <v>1E-3</v>
      </c>
      <c r="BW35" s="31">
        <f>MEDIAN(BO35:BR35)</f>
        <v>1E-3</v>
      </c>
    </row>
    <row r="36" spans="1:75" x14ac:dyDescent="0.25">
      <c r="A36" s="6" t="s">
        <v>17</v>
      </c>
      <c r="B36" s="12" t="s">
        <v>16</v>
      </c>
      <c r="C36" s="13" t="s">
        <v>8</v>
      </c>
      <c r="D36" s="14">
        <v>2.3E-2</v>
      </c>
      <c r="E36" s="18"/>
      <c r="F36" s="14">
        <v>2.4E-2</v>
      </c>
      <c r="G36" s="15">
        <v>2</v>
      </c>
      <c r="H36" s="15">
        <v>2.3E-2</v>
      </c>
      <c r="I36" s="15">
        <v>2.35E-2</v>
      </c>
      <c r="J36" s="15">
        <v>2.4E-2</v>
      </c>
      <c r="K36" s="15">
        <v>2.35E-2</v>
      </c>
      <c r="L36" s="11"/>
      <c r="M36" s="14">
        <v>0.01</v>
      </c>
      <c r="N36" s="14"/>
      <c r="O36" s="14">
        <v>2.1000000000000001E-2</v>
      </c>
      <c r="P36" s="14"/>
      <c r="Q36" s="14">
        <v>1.2E-2</v>
      </c>
      <c r="R36" s="15">
        <v>3</v>
      </c>
      <c r="S36" s="15">
        <v>0.01</v>
      </c>
      <c r="T36" s="15">
        <v>1.4333333333333332E-2</v>
      </c>
      <c r="U36" s="15">
        <v>2.1000000000000001E-2</v>
      </c>
      <c r="V36" s="15">
        <v>1.2E-2</v>
      </c>
      <c r="X36" s="30">
        <v>0.01</v>
      </c>
      <c r="Y36" s="32">
        <v>2.8000000000000001E-2</v>
      </c>
      <c r="Z36" s="30">
        <v>2.7E-2</v>
      </c>
      <c r="AA36" s="37">
        <v>1.4999999999999999E-2</v>
      </c>
      <c r="AB36" s="31">
        <f t="shared" si="28"/>
        <v>4</v>
      </c>
      <c r="AC36" s="31">
        <f t="shared" si="29"/>
        <v>0.01</v>
      </c>
      <c r="AD36" s="31">
        <f t="shared" si="30"/>
        <v>0.02</v>
      </c>
      <c r="AE36" s="31">
        <f t="shared" si="31"/>
        <v>2.8000000000000001E-2</v>
      </c>
      <c r="AF36" s="31">
        <f t="shared" si="32"/>
        <v>2.0999999999999998E-2</v>
      </c>
      <c r="AH36" s="23">
        <v>0.06</v>
      </c>
      <c r="AI36" s="22">
        <v>1.9E-2</v>
      </c>
      <c r="AJ36" s="33">
        <v>1.7000000000000001E-2</v>
      </c>
      <c r="AK36" s="33">
        <v>1.6E-2</v>
      </c>
      <c r="AL36" s="33">
        <v>2.3E-2</v>
      </c>
      <c r="AM36" s="33"/>
      <c r="AO36" s="31">
        <f t="shared" si="5"/>
        <v>5</v>
      </c>
      <c r="AP36" s="31">
        <f t="shared" si="6"/>
        <v>1.6E-2</v>
      </c>
      <c r="AQ36" s="31">
        <f t="shared" si="7"/>
        <v>2.7000000000000003E-2</v>
      </c>
      <c r="AR36" s="31">
        <f>MAX(AH36:AN36)</f>
        <v>0.06</v>
      </c>
      <c r="AS36" s="31">
        <f t="shared" si="9"/>
        <v>1.9E-2</v>
      </c>
      <c r="AU36" s="33">
        <v>8.9999999999999993E-3</v>
      </c>
      <c r="AV36" s="33">
        <v>1.4999999999999999E-2</v>
      </c>
      <c r="AW36" s="33">
        <v>8.0000000000000002E-3</v>
      </c>
      <c r="AX36" s="30">
        <v>6.0000000000000001E-3</v>
      </c>
      <c r="AY36" s="31">
        <f t="shared" si="85"/>
        <v>4</v>
      </c>
      <c r="AZ36" s="31">
        <f t="shared" ref="AZ36:AZ37" si="88">MIN(AU36:AX36)</f>
        <v>6.0000000000000001E-3</v>
      </c>
      <c r="BA36" s="31">
        <f t="shared" si="70"/>
        <v>9.4999999999999998E-3</v>
      </c>
      <c r="BB36" s="31">
        <f>MAX(AU36:AX36)</f>
        <v>1.4999999999999999E-2</v>
      </c>
      <c r="BC36" s="31">
        <f t="shared" ref="BC36:BC37" si="89">MEDIAN(AU36:AX36)</f>
        <v>8.5000000000000006E-3</v>
      </c>
      <c r="BE36" s="42">
        <v>8.3000000000000004E-2</v>
      </c>
      <c r="BF36" s="42">
        <v>4.2999999999999997E-2</v>
      </c>
      <c r="BG36" s="33">
        <v>2.5999999999999999E-2</v>
      </c>
      <c r="BH36" s="30">
        <v>5.0000000000000001E-3</v>
      </c>
      <c r="BI36" s="31">
        <f t="shared" si="86"/>
        <v>4</v>
      </c>
      <c r="BJ36" s="31">
        <f t="shared" ref="BJ36:BJ37" si="90">MIN(BE36:BH36)</f>
        <v>5.0000000000000001E-3</v>
      </c>
      <c r="BK36" s="31">
        <f t="shared" si="74"/>
        <v>3.925E-2</v>
      </c>
      <c r="BL36" s="31">
        <f>MAX(BE36:BH36)</f>
        <v>8.3000000000000004E-2</v>
      </c>
      <c r="BM36" s="31">
        <f t="shared" ref="BM36:BM37" si="91">MEDIAN(BE36:BH36)</f>
        <v>3.4499999999999996E-2</v>
      </c>
      <c r="BO36" s="42">
        <v>0.37</v>
      </c>
      <c r="BP36" s="42">
        <v>0.17899999999999999</v>
      </c>
      <c r="BQ36" s="33"/>
      <c r="BR36" s="30"/>
      <c r="BS36" s="31">
        <f t="shared" si="87"/>
        <v>2</v>
      </c>
      <c r="BT36" s="31">
        <f t="shared" ref="BT36:BT37" si="92">MIN(BO36:BR36)</f>
        <v>0.17899999999999999</v>
      </c>
      <c r="BU36" s="31">
        <f t="shared" si="78"/>
        <v>0.27449999999999997</v>
      </c>
      <c r="BV36" s="31">
        <f>MAX(BO36:BR36)</f>
        <v>0.37</v>
      </c>
      <c r="BW36" s="31">
        <f t="shared" ref="BW36:BW37" si="93">MEDIAN(BO36:BR36)</f>
        <v>0.27449999999999997</v>
      </c>
    </row>
    <row r="37" spans="1:75" x14ac:dyDescent="0.25">
      <c r="A37" s="6" t="s">
        <v>18</v>
      </c>
      <c r="B37" s="12" t="s">
        <v>16</v>
      </c>
      <c r="C37" s="13" t="s">
        <v>8</v>
      </c>
      <c r="D37" s="14">
        <v>1.06</v>
      </c>
      <c r="E37" s="18"/>
      <c r="F37" s="14">
        <v>1.07</v>
      </c>
      <c r="G37" s="15">
        <v>2</v>
      </c>
      <c r="H37" s="15">
        <v>1.06</v>
      </c>
      <c r="I37" s="15">
        <v>1.0649999999999999</v>
      </c>
      <c r="J37" s="15">
        <v>1.07</v>
      </c>
      <c r="K37" s="15">
        <v>1.0649999999999999</v>
      </c>
      <c r="L37" s="11"/>
      <c r="M37" s="14">
        <v>0.44</v>
      </c>
      <c r="N37" s="14"/>
      <c r="O37" s="14">
        <v>1.98</v>
      </c>
      <c r="P37" s="14"/>
      <c r="Q37" s="14">
        <v>0.74</v>
      </c>
      <c r="R37" s="15">
        <v>3</v>
      </c>
      <c r="S37" s="15">
        <v>0.44</v>
      </c>
      <c r="T37" s="15">
        <v>1.0533333333333335</v>
      </c>
      <c r="U37" s="15">
        <v>1.98</v>
      </c>
      <c r="V37" s="15">
        <v>0.74</v>
      </c>
      <c r="X37" s="30">
        <v>0.38</v>
      </c>
      <c r="Y37" s="32">
        <v>2.54</v>
      </c>
      <c r="Z37" s="30">
        <v>3.71</v>
      </c>
      <c r="AA37" s="37">
        <v>2.27</v>
      </c>
      <c r="AB37" s="31">
        <f t="shared" si="28"/>
        <v>4</v>
      </c>
      <c r="AC37" s="31">
        <f t="shared" si="29"/>
        <v>0.38</v>
      </c>
      <c r="AD37" s="31">
        <f t="shared" si="30"/>
        <v>2.2250000000000001</v>
      </c>
      <c r="AE37" s="31">
        <f t="shared" si="31"/>
        <v>3.71</v>
      </c>
      <c r="AF37" s="31">
        <f t="shared" si="32"/>
        <v>2.4050000000000002</v>
      </c>
      <c r="AH37" s="23">
        <v>0.46</v>
      </c>
      <c r="AI37" s="22">
        <v>0.91</v>
      </c>
      <c r="AJ37" s="33">
        <v>1.34</v>
      </c>
      <c r="AK37" s="33">
        <v>1.18</v>
      </c>
      <c r="AL37" s="33">
        <v>1.54</v>
      </c>
      <c r="AM37" s="33"/>
      <c r="AO37" s="31">
        <f t="shared" si="5"/>
        <v>5</v>
      </c>
      <c r="AP37" s="31">
        <f t="shared" si="6"/>
        <v>0.46</v>
      </c>
      <c r="AQ37" s="31">
        <f t="shared" si="7"/>
        <v>1.0859999999999999</v>
      </c>
      <c r="AR37" s="31">
        <f t="shared" si="8"/>
        <v>1.54</v>
      </c>
      <c r="AS37" s="31">
        <f t="shared" si="9"/>
        <v>1.18</v>
      </c>
      <c r="AU37" s="33">
        <v>0.28999999999999998</v>
      </c>
      <c r="AV37" s="33">
        <v>0.79</v>
      </c>
      <c r="AW37" s="33">
        <v>0.36</v>
      </c>
      <c r="AX37" s="30">
        <v>0.28000000000000003</v>
      </c>
      <c r="AY37" s="31">
        <f t="shared" si="85"/>
        <v>4</v>
      </c>
      <c r="AZ37" s="31">
        <f t="shared" si="88"/>
        <v>0.28000000000000003</v>
      </c>
      <c r="BA37" s="31">
        <f t="shared" si="70"/>
        <v>0.43</v>
      </c>
      <c r="BB37" s="31">
        <f t="shared" ref="BB37" si="94">MAX(AU37:AX37)</f>
        <v>0.79</v>
      </c>
      <c r="BC37" s="31">
        <f t="shared" si="89"/>
        <v>0.32499999999999996</v>
      </c>
      <c r="BE37" s="42">
        <v>5.86</v>
      </c>
      <c r="BF37" s="42">
        <v>4.42</v>
      </c>
      <c r="BG37" s="33">
        <v>2.95</v>
      </c>
      <c r="BH37" s="30">
        <v>0.28999999999999998</v>
      </c>
      <c r="BI37" s="31">
        <f t="shared" si="86"/>
        <v>4</v>
      </c>
      <c r="BJ37" s="31">
        <f t="shared" si="90"/>
        <v>0.28999999999999998</v>
      </c>
      <c r="BK37" s="31">
        <f t="shared" si="74"/>
        <v>3.38</v>
      </c>
      <c r="BL37" s="31">
        <f t="shared" ref="BL37" si="95">MAX(BE37:BH37)</f>
        <v>5.86</v>
      </c>
      <c r="BM37" s="31">
        <f t="shared" si="91"/>
        <v>3.6850000000000001</v>
      </c>
      <c r="BO37" s="42">
        <v>34</v>
      </c>
      <c r="BP37" s="42">
        <v>31.7</v>
      </c>
      <c r="BQ37" s="33"/>
      <c r="BR37" s="30"/>
      <c r="BS37" s="31">
        <f t="shared" si="87"/>
        <v>2</v>
      </c>
      <c r="BT37" s="31">
        <f t="shared" si="92"/>
        <v>31.7</v>
      </c>
      <c r="BU37" s="31">
        <f t="shared" si="78"/>
        <v>32.85</v>
      </c>
      <c r="BV37" s="31">
        <f t="shared" ref="BV37" si="96">MAX(BO37:BR37)</f>
        <v>34</v>
      </c>
      <c r="BW37" s="31">
        <f t="shared" si="93"/>
        <v>32.85</v>
      </c>
    </row>
    <row r="38" spans="1:75" x14ac:dyDescent="0.25">
      <c r="A38" s="6"/>
      <c r="B38" s="10"/>
      <c r="C38" s="10"/>
      <c r="D38" s="7"/>
      <c r="E38" s="7"/>
      <c r="F38" s="7"/>
      <c r="G38" s="17"/>
      <c r="H38" s="17"/>
      <c r="I38" s="17"/>
      <c r="J38" s="17"/>
      <c r="K38" s="17"/>
      <c r="L38" s="7"/>
      <c r="M38" s="7"/>
      <c r="N38" s="7"/>
      <c r="O38" s="7"/>
      <c r="P38" s="7"/>
      <c r="Q38" s="7"/>
      <c r="R38" s="17"/>
      <c r="S38" s="17"/>
      <c r="T38" s="17"/>
      <c r="U38" s="17"/>
      <c r="V38" s="17"/>
      <c r="X38" s="26"/>
      <c r="Y38" s="26"/>
      <c r="Z38" s="26"/>
      <c r="AA38" s="26"/>
      <c r="AB38" s="38"/>
      <c r="AC38" s="38"/>
      <c r="AD38" s="38"/>
      <c r="AE38" s="38"/>
      <c r="AF38" s="38"/>
      <c r="AH38" s="2"/>
      <c r="AI38" s="2"/>
      <c r="AO38" s="1"/>
      <c r="AU38" s="2"/>
      <c r="AV38" s="2"/>
      <c r="AW38" s="2"/>
      <c r="AY38" s="1"/>
      <c r="BE38" s="2"/>
      <c r="BF38" s="2"/>
      <c r="BG38" s="2"/>
      <c r="BI38" s="1"/>
      <c r="BO38" s="2"/>
      <c r="BP38" s="2"/>
      <c r="BQ38" s="2"/>
      <c r="BS38" s="1"/>
    </row>
    <row r="39" spans="1:75" x14ac:dyDescent="0.25">
      <c r="A39" s="6" t="s">
        <v>35</v>
      </c>
      <c r="B39" s="10"/>
      <c r="C39" s="10"/>
      <c r="D39" s="7"/>
      <c r="E39" s="7"/>
      <c r="F39" s="7"/>
      <c r="G39" s="17"/>
      <c r="H39" s="17"/>
      <c r="I39" s="17"/>
      <c r="J39" s="17"/>
      <c r="K39" s="17"/>
      <c r="L39" s="7"/>
      <c r="M39" s="7"/>
      <c r="N39" s="7"/>
      <c r="O39" s="7"/>
      <c r="P39" s="7"/>
      <c r="Q39" s="7"/>
      <c r="R39" s="17"/>
      <c r="S39" s="17"/>
      <c r="T39" s="17"/>
      <c r="U39" s="17"/>
      <c r="V39" s="17"/>
      <c r="X39" s="26"/>
      <c r="Y39" s="26"/>
      <c r="Z39" s="26"/>
      <c r="AA39" s="26"/>
      <c r="AB39" s="38"/>
      <c r="AC39" s="38"/>
      <c r="AD39" s="38"/>
      <c r="AE39" s="38"/>
      <c r="AF39" s="38"/>
      <c r="AH39" s="2"/>
      <c r="AI39" s="2"/>
      <c r="AO39" s="1"/>
      <c r="AU39" s="2"/>
      <c r="AV39" s="2"/>
      <c r="AW39" s="2"/>
      <c r="AY39" s="1"/>
      <c r="BE39" s="2"/>
      <c r="BF39" s="2"/>
      <c r="BG39" s="2"/>
      <c r="BI39" s="1"/>
      <c r="BO39" s="2"/>
      <c r="BP39" s="2"/>
      <c r="BQ39" s="2"/>
      <c r="BS39" s="1"/>
    </row>
    <row r="40" spans="1:75" x14ac:dyDescent="0.25">
      <c r="A40" s="6" t="s">
        <v>6</v>
      </c>
      <c r="B40" s="13" t="s">
        <v>7</v>
      </c>
      <c r="C40" s="13" t="s">
        <v>8</v>
      </c>
      <c r="D40" s="21">
        <v>3.2949999999999995</v>
      </c>
      <c r="E40" s="14"/>
      <c r="F40" s="21">
        <v>3.2849999999999997</v>
      </c>
      <c r="G40" s="15">
        <v>2</v>
      </c>
      <c r="H40" s="15">
        <v>3.2849999999999997</v>
      </c>
      <c r="I40" s="15">
        <v>3.2899999999999996</v>
      </c>
      <c r="J40" s="15">
        <v>3.2949999999999995</v>
      </c>
      <c r="K40" s="15">
        <v>3.2899999999999996</v>
      </c>
      <c r="L40" s="11"/>
      <c r="M40" s="21">
        <v>2.7549999999999999</v>
      </c>
      <c r="N40" s="16"/>
      <c r="O40" s="21">
        <v>3.1149999999999993</v>
      </c>
      <c r="P40" s="14"/>
      <c r="Q40" s="21">
        <v>3.2949999999999995</v>
      </c>
      <c r="R40" s="15">
        <v>3</v>
      </c>
      <c r="S40" s="15">
        <v>2.7549999999999999</v>
      </c>
      <c r="T40" s="15">
        <v>3.0549999999999997</v>
      </c>
      <c r="U40" s="15">
        <v>3.2949999999999995</v>
      </c>
      <c r="V40" s="15">
        <v>3.1149999999999993</v>
      </c>
      <c r="X40" s="34">
        <v>2.9149999999999996</v>
      </c>
      <c r="Y40" s="32"/>
      <c r="Z40" s="35">
        <v>3.1</v>
      </c>
      <c r="AA40" s="30">
        <v>2.72</v>
      </c>
      <c r="AB40" s="31">
        <f t="shared" si="28"/>
        <v>3</v>
      </c>
      <c r="AC40" s="31">
        <f t="shared" si="29"/>
        <v>2.72</v>
      </c>
      <c r="AD40" s="31">
        <f t="shared" si="30"/>
        <v>2.9116666666666666</v>
      </c>
      <c r="AE40" s="31">
        <f t="shared" si="31"/>
        <v>3.1</v>
      </c>
      <c r="AF40" s="31">
        <f t="shared" si="32"/>
        <v>2.9149999999999996</v>
      </c>
      <c r="AH40" s="23">
        <v>2.57</v>
      </c>
      <c r="AI40" s="23">
        <v>2.57</v>
      </c>
      <c r="AJ40" s="33">
        <v>3.1</v>
      </c>
      <c r="AK40" s="33">
        <v>3.37</v>
      </c>
      <c r="AL40" s="33">
        <v>3.16</v>
      </c>
      <c r="AM40" s="33"/>
      <c r="AO40" s="31">
        <f t="shared" si="5"/>
        <v>5</v>
      </c>
      <c r="AP40" s="31">
        <f t="shared" si="6"/>
        <v>2.57</v>
      </c>
      <c r="AQ40" s="31">
        <f t="shared" si="7"/>
        <v>2.9539999999999997</v>
      </c>
      <c r="AR40" s="31">
        <f t="shared" si="8"/>
        <v>3.37</v>
      </c>
      <c r="AS40" s="31">
        <f t="shared" si="9"/>
        <v>3.1</v>
      </c>
      <c r="AU40" s="23"/>
      <c r="AV40" s="23">
        <v>3.41</v>
      </c>
      <c r="AW40" s="23">
        <v>3.05</v>
      </c>
      <c r="AX40" s="23">
        <v>2.8</v>
      </c>
      <c r="AY40" s="31">
        <f t="shared" ref="AY40:AY46" si="97">COUNT(AU40:AX40)</f>
        <v>3</v>
      </c>
      <c r="AZ40" s="31">
        <f t="shared" ref="AZ40:AZ46" si="98">MIN(AU40:AX40)</f>
        <v>2.8</v>
      </c>
      <c r="BA40" s="31">
        <f t="shared" ref="BA40:BA46" si="99">AVERAGE(AU40:AX40)</f>
        <v>3.0866666666666664</v>
      </c>
      <c r="BB40" s="31">
        <f t="shared" ref="BB40:BB46" si="100">MAX(AU40:AX40)</f>
        <v>3.41</v>
      </c>
      <c r="BC40" s="31">
        <f t="shared" ref="BC40:BC46" si="101">MEDIAN(AU40:AX40)</f>
        <v>3.05</v>
      </c>
      <c r="BE40" s="23">
        <v>2.7850000000000001</v>
      </c>
      <c r="BF40" s="43">
        <v>2.9849999999999999</v>
      </c>
      <c r="BG40" s="23">
        <v>2.8149999999999999</v>
      </c>
      <c r="BH40" s="23">
        <v>2.4750000000000001</v>
      </c>
      <c r="BI40" s="31">
        <f t="shared" ref="BI40:BI46" si="102">COUNT(BE40:BH40)</f>
        <v>4</v>
      </c>
      <c r="BJ40" s="31">
        <f t="shared" ref="BJ40:BJ46" si="103">MIN(BE40:BH40)</f>
        <v>2.4750000000000001</v>
      </c>
      <c r="BK40" s="31">
        <f t="shared" ref="BK40:BK46" si="104">AVERAGE(BE40:BH40)</f>
        <v>2.7649999999999997</v>
      </c>
      <c r="BL40" s="31">
        <f t="shared" ref="BL40:BL46" si="105">MAX(BE40:BH40)</f>
        <v>2.9849999999999999</v>
      </c>
      <c r="BM40" s="31">
        <f t="shared" ref="BM40:BM46" si="106">MEDIAN(BE40:BH40)</f>
        <v>2.8</v>
      </c>
      <c r="BO40" s="42">
        <v>2.36</v>
      </c>
      <c r="BP40" s="43">
        <v>2.98</v>
      </c>
      <c r="BQ40" s="23"/>
      <c r="BR40" s="23"/>
      <c r="BS40" s="31">
        <f t="shared" ref="BS40:BS46" si="107">COUNT(BO40:BR40)</f>
        <v>2</v>
      </c>
      <c r="BT40" s="31">
        <f t="shared" ref="BT40:BT46" si="108">MIN(BO40:BR40)</f>
        <v>2.36</v>
      </c>
      <c r="BU40" s="31">
        <f t="shared" ref="BU40:BU41" si="109">AVERAGE(BO40:BR40)</f>
        <v>2.67</v>
      </c>
      <c r="BV40" s="31">
        <f t="shared" ref="BV40:BV46" si="110">MAX(BO40:BR40)</f>
        <v>2.98</v>
      </c>
      <c r="BW40" s="31">
        <f t="shared" ref="BW40:BW46" si="111">MEDIAN(BO40:BR40)</f>
        <v>2.67</v>
      </c>
    </row>
    <row r="41" spans="1:75" x14ac:dyDescent="0.25">
      <c r="A41" s="6" t="s">
        <v>9</v>
      </c>
      <c r="B41" s="12" t="s">
        <v>10</v>
      </c>
      <c r="C41" s="13" t="s">
        <v>8</v>
      </c>
      <c r="D41" s="14"/>
      <c r="E41" s="14">
        <v>5.63</v>
      </c>
      <c r="F41" s="14">
        <v>6.08</v>
      </c>
      <c r="G41" s="15">
        <v>2</v>
      </c>
      <c r="H41" s="15">
        <v>5.63</v>
      </c>
      <c r="I41" s="15">
        <v>5.8550000000000004</v>
      </c>
      <c r="J41" s="15">
        <v>6.08</v>
      </c>
      <c r="K41" s="15">
        <v>5.8550000000000004</v>
      </c>
      <c r="L41" s="11"/>
      <c r="M41" s="14">
        <v>5.84</v>
      </c>
      <c r="N41" s="14"/>
      <c r="O41" s="14">
        <v>5.78</v>
      </c>
      <c r="P41" s="14"/>
      <c r="Q41" s="14">
        <v>5.63</v>
      </c>
      <c r="R41" s="15">
        <v>3</v>
      </c>
      <c r="S41" s="15">
        <v>5.63</v>
      </c>
      <c r="T41" s="15">
        <v>5.75</v>
      </c>
      <c r="U41" s="15">
        <v>5.84</v>
      </c>
      <c r="V41" s="15">
        <v>5.78</v>
      </c>
      <c r="X41" s="30">
        <v>5.39</v>
      </c>
      <c r="Y41" s="32">
        <v>5.82</v>
      </c>
      <c r="Z41" s="30">
        <v>5.49</v>
      </c>
      <c r="AA41" s="37">
        <v>5.58</v>
      </c>
      <c r="AB41" s="31">
        <f t="shared" si="28"/>
        <v>4</v>
      </c>
      <c r="AC41" s="31">
        <f t="shared" si="29"/>
        <v>5.39</v>
      </c>
      <c r="AD41" s="31">
        <f t="shared" si="30"/>
        <v>5.57</v>
      </c>
      <c r="AE41" s="31">
        <f t="shared" si="31"/>
        <v>5.82</v>
      </c>
      <c r="AF41" s="31">
        <f t="shared" si="32"/>
        <v>5.5350000000000001</v>
      </c>
      <c r="AH41" s="23">
        <v>4.83</v>
      </c>
      <c r="AI41" s="22">
        <v>6.23</v>
      </c>
      <c r="AJ41" s="33">
        <v>5.79</v>
      </c>
      <c r="AK41" s="33">
        <v>5.29</v>
      </c>
      <c r="AL41" s="33">
        <v>5.27</v>
      </c>
      <c r="AM41" s="33"/>
      <c r="AO41" s="31">
        <f t="shared" si="5"/>
        <v>5</v>
      </c>
      <c r="AP41" s="31">
        <f t="shared" si="6"/>
        <v>4.83</v>
      </c>
      <c r="AQ41" s="31">
        <f t="shared" si="7"/>
        <v>5.4820000000000002</v>
      </c>
      <c r="AR41" s="31">
        <f t="shared" si="8"/>
        <v>6.23</v>
      </c>
      <c r="AS41" s="31">
        <f t="shared" si="9"/>
        <v>5.29</v>
      </c>
      <c r="AU41" s="33">
        <v>5.72</v>
      </c>
      <c r="AV41" s="33">
        <v>5.62</v>
      </c>
      <c r="AW41" s="33">
        <v>5.39</v>
      </c>
      <c r="AX41" t="s">
        <v>21</v>
      </c>
      <c r="AY41" s="31">
        <f t="shared" si="97"/>
        <v>3</v>
      </c>
      <c r="AZ41" s="31">
        <f t="shared" si="98"/>
        <v>5.39</v>
      </c>
      <c r="BA41" s="31">
        <f t="shared" si="99"/>
        <v>5.5766666666666671</v>
      </c>
      <c r="BB41" s="31">
        <f t="shared" si="100"/>
        <v>5.72</v>
      </c>
      <c r="BC41" s="31">
        <f t="shared" si="101"/>
        <v>5.62</v>
      </c>
      <c r="BE41" s="42">
        <v>5.7</v>
      </c>
      <c r="BF41" s="42">
        <v>5.46</v>
      </c>
      <c r="BG41" s="33">
        <v>5.54</v>
      </c>
      <c r="BH41" s="23">
        <v>5.52</v>
      </c>
      <c r="BI41" s="31">
        <f t="shared" si="102"/>
        <v>4</v>
      </c>
      <c r="BJ41" s="31">
        <f t="shared" si="103"/>
        <v>5.46</v>
      </c>
      <c r="BK41" s="31">
        <f t="shared" si="104"/>
        <v>5.5549999999999997</v>
      </c>
      <c r="BL41" s="31">
        <f t="shared" si="105"/>
        <v>5.7</v>
      </c>
      <c r="BM41" s="31">
        <f t="shared" si="106"/>
        <v>5.5299999999999994</v>
      </c>
      <c r="BO41" s="42">
        <v>5.8</v>
      </c>
      <c r="BP41" s="42">
        <v>5.16</v>
      </c>
      <c r="BQ41" s="33"/>
      <c r="BR41" s="23"/>
      <c r="BS41" s="31">
        <f t="shared" si="107"/>
        <v>2</v>
      </c>
      <c r="BT41" s="31">
        <f t="shared" si="108"/>
        <v>5.16</v>
      </c>
      <c r="BU41" s="31">
        <f t="shared" si="109"/>
        <v>5.48</v>
      </c>
      <c r="BV41" s="31">
        <f t="shared" si="110"/>
        <v>5.8</v>
      </c>
      <c r="BW41" s="31">
        <f t="shared" si="111"/>
        <v>5.48</v>
      </c>
    </row>
    <row r="42" spans="1:75" x14ac:dyDescent="0.25">
      <c r="A42" s="6" t="s">
        <v>11</v>
      </c>
      <c r="B42" s="12" t="s">
        <v>12</v>
      </c>
      <c r="C42" s="13" t="s">
        <v>8</v>
      </c>
      <c r="D42" s="14"/>
      <c r="E42" s="14">
        <v>302</v>
      </c>
      <c r="F42" s="14">
        <v>145</v>
      </c>
      <c r="G42" s="15">
        <v>2</v>
      </c>
      <c r="H42" s="15">
        <v>145</v>
      </c>
      <c r="I42" s="15">
        <v>223.5</v>
      </c>
      <c r="J42" s="15">
        <v>302</v>
      </c>
      <c r="K42" s="15">
        <v>223.5</v>
      </c>
      <c r="L42" s="11"/>
      <c r="M42" s="14">
        <v>137</v>
      </c>
      <c r="N42" s="14"/>
      <c r="O42" s="14">
        <v>100</v>
      </c>
      <c r="P42" s="14"/>
      <c r="Q42" s="14">
        <v>250</v>
      </c>
      <c r="R42" s="15">
        <v>3</v>
      </c>
      <c r="S42" s="15">
        <v>100</v>
      </c>
      <c r="T42" s="15">
        <v>162.33333333333334</v>
      </c>
      <c r="U42" s="15">
        <v>250</v>
      </c>
      <c r="V42" s="15">
        <v>137</v>
      </c>
      <c r="X42" s="30">
        <v>124</v>
      </c>
      <c r="Y42" s="32">
        <v>112</v>
      </c>
      <c r="Z42" s="30">
        <v>242</v>
      </c>
      <c r="AA42" s="37">
        <v>110</v>
      </c>
      <c r="AB42" s="31">
        <f t="shared" si="28"/>
        <v>4</v>
      </c>
      <c r="AC42" s="31">
        <f t="shared" si="29"/>
        <v>110</v>
      </c>
      <c r="AD42" s="31">
        <f t="shared" si="30"/>
        <v>147</v>
      </c>
      <c r="AE42" s="31">
        <f t="shared" si="31"/>
        <v>242</v>
      </c>
      <c r="AF42" s="31">
        <f t="shared" si="32"/>
        <v>118</v>
      </c>
      <c r="AH42" s="23">
        <v>258</v>
      </c>
      <c r="AI42" s="22">
        <v>99</v>
      </c>
      <c r="AJ42" s="33">
        <v>87</v>
      </c>
      <c r="AK42" s="33">
        <v>184</v>
      </c>
      <c r="AL42" s="33">
        <v>190</v>
      </c>
      <c r="AM42" s="33"/>
      <c r="AO42" s="31">
        <f t="shared" si="5"/>
        <v>5</v>
      </c>
      <c r="AP42" s="31">
        <f t="shared" si="6"/>
        <v>87</v>
      </c>
      <c r="AQ42" s="31">
        <f t="shared" si="7"/>
        <v>163.6</v>
      </c>
      <c r="AR42" s="31">
        <f t="shared" si="8"/>
        <v>258</v>
      </c>
      <c r="AS42" s="31">
        <f t="shared" si="9"/>
        <v>184</v>
      </c>
      <c r="AU42" s="33">
        <v>142</v>
      </c>
      <c r="AV42" s="33">
        <v>94</v>
      </c>
      <c r="AW42" s="33">
        <v>101</v>
      </c>
      <c r="AX42" t="s">
        <v>21</v>
      </c>
      <c r="AY42" s="31">
        <f t="shared" si="97"/>
        <v>3</v>
      </c>
      <c r="AZ42" s="31">
        <f t="shared" si="98"/>
        <v>94</v>
      </c>
      <c r="BA42" s="31">
        <f t="shared" si="99"/>
        <v>112.33333333333333</v>
      </c>
      <c r="BB42" s="31">
        <f t="shared" si="100"/>
        <v>142</v>
      </c>
      <c r="BC42" s="31">
        <f t="shared" si="101"/>
        <v>101</v>
      </c>
      <c r="BE42" s="42">
        <v>107</v>
      </c>
      <c r="BF42" s="42">
        <v>129</v>
      </c>
      <c r="BG42" s="33">
        <v>134</v>
      </c>
      <c r="BH42" s="23">
        <v>168</v>
      </c>
      <c r="BI42" s="31">
        <f t="shared" si="102"/>
        <v>4</v>
      </c>
      <c r="BJ42" s="31">
        <f t="shared" si="103"/>
        <v>107</v>
      </c>
      <c r="BK42" s="31">
        <f>AVERAGE(BE42:BH42)</f>
        <v>134.5</v>
      </c>
      <c r="BL42" s="31">
        <f t="shared" si="105"/>
        <v>168</v>
      </c>
      <c r="BM42" s="31">
        <f t="shared" si="106"/>
        <v>131.5</v>
      </c>
      <c r="BO42" s="42">
        <v>98</v>
      </c>
      <c r="BP42" s="42">
        <v>263</v>
      </c>
      <c r="BQ42" s="33"/>
      <c r="BR42" s="23"/>
      <c r="BS42" s="31">
        <f t="shared" si="107"/>
        <v>2</v>
      </c>
      <c r="BT42" s="31">
        <f t="shared" si="108"/>
        <v>98</v>
      </c>
      <c r="BU42" s="31">
        <f>AVERAGE(BO42:BR42)</f>
        <v>180.5</v>
      </c>
      <c r="BV42" s="31">
        <f t="shared" si="110"/>
        <v>263</v>
      </c>
      <c r="BW42" s="31">
        <f t="shared" si="111"/>
        <v>180.5</v>
      </c>
    </row>
    <row r="43" spans="1:75" x14ac:dyDescent="0.25">
      <c r="A43" s="6" t="s">
        <v>13</v>
      </c>
      <c r="B43" s="12" t="s">
        <v>14</v>
      </c>
      <c r="C43" s="13" t="s">
        <v>8</v>
      </c>
      <c r="D43" s="14"/>
      <c r="E43" s="14">
        <v>5.7</v>
      </c>
      <c r="F43" s="14">
        <v>6.7</v>
      </c>
      <c r="G43" s="15">
        <v>2</v>
      </c>
      <c r="H43" s="15">
        <v>5.7</v>
      </c>
      <c r="I43" s="15">
        <v>6.2</v>
      </c>
      <c r="J43" s="15">
        <v>6.7</v>
      </c>
      <c r="K43" s="15">
        <v>6.2</v>
      </c>
      <c r="L43" s="11"/>
      <c r="M43" s="14">
        <v>4.7</v>
      </c>
      <c r="N43" s="14"/>
      <c r="O43" s="14">
        <v>13.9</v>
      </c>
      <c r="P43" s="14"/>
      <c r="Q43" s="14">
        <v>9.1999999999999993</v>
      </c>
      <c r="R43" s="15">
        <v>3</v>
      </c>
      <c r="S43" s="15">
        <v>4.7</v>
      </c>
      <c r="T43" s="15">
        <v>9.2666666666666675</v>
      </c>
      <c r="U43" s="15">
        <v>13.9</v>
      </c>
      <c r="V43" s="15">
        <v>9.1999999999999993</v>
      </c>
      <c r="X43" s="30">
        <v>13.5</v>
      </c>
      <c r="Y43" s="32">
        <v>10.199999999999999</v>
      </c>
      <c r="Z43" s="30">
        <v>0.6</v>
      </c>
      <c r="AA43" s="37">
        <v>7.5</v>
      </c>
      <c r="AB43" s="31">
        <f t="shared" si="28"/>
        <v>4</v>
      </c>
      <c r="AC43" s="31">
        <f t="shared" si="29"/>
        <v>0.6</v>
      </c>
      <c r="AD43" s="31">
        <f t="shared" si="30"/>
        <v>7.95</v>
      </c>
      <c r="AE43" s="31">
        <f t="shared" si="31"/>
        <v>13.5</v>
      </c>
      <c r="AF43" s="31">
        <f t="shared" si="32"/>
        <v>8.85</v>
      </c>
      <c r="AH43" s="23">
        <v>0.3</v>
      </c>
      <c r="AI43" s="22">
        <v>8.3000000000000007</v>
      </c>
      <c r="AJ43" s="33">
        <v>9</v>
      </c>
      <c r="AK43" s="33">
        <v>3.6</v>
      </c>
      <c r="AL43" s="33">
        <v>2.9</v>
      </c>
      <c r="AM43" s="33"/>
      <c r="AO43" s="31">
        <f t="shared" si="5"/>
        <v>5</v>
      </c>
      <c r="AP43" s="31">
        <f t="shared" si="6"/>
        <v>0.3</v>
      </c>
      <c r="AQ43" s="31">
        <f t="shared" si="7"/>
        <v>4.82</v>
      </c>
      <c r="AR43" s="31">
        <f t="shared" si="8"/>
        <v>9</v>
      </c>
      <c r="AS43" s="31">
        <f t="shared" si="9"/>
        <v>3.6</v>
      </c>
      <c r="AU43" s="33">
        <v>1.5</v>
      </c>
      <c r="AV43" s="33">
        <v>25.9</v>
      </c>
      <c r="AW43" s="33">
        <v>8.6999999999999993</v>
      </c>
      <c r="AX43" t="s">
        <v>21</v>
      </c>
      <c r="AY43" s="31">
        <f t="shared" si="97"/>
        <v>3</v>
      </c>
      <c r="AZ43" s="31">
        <f t="shared" si="98"/>
        <v>1.5</v>
      </c>
      <c r="BA43" s="31">
        <f t="shared" si="99"/>
        <v>12.033333333333331</v>
      </c>
      <c r="BB43" s="31">
        <f t="shared" si="100"/>
        <v>25.9</v>
      </c>
      <c r="BC43" s="31">
        <f t="shared" si="101"/>
        <v>8.6999999999999993</v>
      </c>
      <c r="BE43" s="42">
        <v>9.8000000000000007</v>
      </c>
      <c r="BF43" s="42">
        <v>6.2</v>
      </c>
      <c r="BG43" s="33">
        <v>9.4</v>
      </c>
      <c r="BH43" s="23">
        <v>4.0999999999999996</v>
      </c>
      <c r="BI43" s="31">
        <f t="shared" si="102"/>
        <v>4</v>
      </c>
      <c r="BJ43" s="31">
        <f t="shared" si="103"/>
        <v>4.0999999999999996</v>
      </c>
      <c r="BK43" s="31">
        <f t="shared" si="104"/>
        <v>7.375</v>
      </c>
      <c r="BL43" s="31">
        <f t="shared" si="105"/>
        <v>9.8000000000000007</v>
      </c>
      <c r="BM43" s="31">
        <f t="shared" si="106"/>
        <v>7.8000000000000007</v>
      </c>
      <c r="BO43" s="42">
        <v>7.7</v>
      </c>
      <c r="BP43" s="42">
        <v>4.2</v>
      </c>
      <c r="BQ43" s="33"/>
      <c r="BR43" s="23"/>
      <c r="BS43" s="31">
        <f t="shared" si="107"/>
        <v>2</v>
      </c>
      <c r="BT43" s="31">
        <f t="shared" si="108"/>
        <v>4.2</v>
      </c>
      <c r="BU43" s="31">
        <f t="shared" ref="BU43:BU46" si="112">AVERAGE(BO43:BR43)</f>
        <v>5.95</v>
      </c>
      <c r="BV43" s="31">
        <f t="shared" si="110"/>
        <v>7.7</v>
      </c>
      <c r="BW43" s="31">
        <f t="shared" si="111"/>
        <v>5.95</v>
      </c>
    </row>
    <row r="44" spans="1:75" x14ac:dyDescent="0.25">
      <c r="A44" s="6" t="s">
        <v>15</v>
      </c>
      <c r="B44" s="12" t="s">
        <v>16</v>
      </c>
      <c r="C44" s="13" t="s">
        <v>8</v>
      </c>
      <c r="D44" s="14"/>
      <c r="E44" s="14">
        <v>2E-3</v>
      </c>
      <c r="F44" s="14">
        <v>1E-3</v>
      </c>
      <c r="G44" s="15">
        <v>2</v>
      </c>
      <c r="H44" s="15">
        <v>1E-3</v>
      </c>
      <c r="I44" s="15">
        <v>1.5E-3</v>
      </c>
      <c r="J44" s="15">
        <v>2E-3</v>
      </c>
      <c r="K44" s="15">
        <v>1.5E-3</v>
      </c>
      <c r="L44" s="11"/>
      <c r="M44" s="14">
        <v>1E-3</v>
      </c>
      <c r="N44" s="14"/>
      <c r="O44" s="14">
        <v>1E-3</v>
      </c>
      <c r="P44" s="14"/>
      <c r="Q44" s="14">
        <v>8.9999999999999998E-4</v>
      </c>
      <c r="R44" s="15">
        <v>3</v>
      </c>
      <c r="S44" s="15">
        <v>8.9999999999999998E-4</v>
      </c>
      <c r="T44" s="15">
        <v>9.6666666666666656E-4</v>
      </c>
      <c r="U44" s="15">
        <v>1E-3</v>
      </c>
      <c r="V44" s="15">
        <v>1E-3</v>
      </c>
      <c r="X44" s="30">
        <v>8.9999999999999998E-4</v>
      </c>
      <c r="Y44" s="32">
        <v>1E-3</v>
      </c>
      <c r="Z44" s="30">
        <v>8.9999999999999998E-4</v>
      </c>
      <c r="AA44" s="30">
        <v>8.9999999999999998E-4</v>
      </c>
      <c r="AB44" s="31">
        <f t="shared" si="28"/>
        <v>4</v>
      </c>
      <c r="AC44" s="31">
        <f t="shared" si="29"/>
        <v>8.9999999999999998E-4</v>
      </c>
      <c r="AD44" s="31">
        <f t="shared" si="30"/>
        <v>9.2500000000000004E-4</v>
      </c>
      <c r="AE44" s="31">
        <f t="shared" si="31"/>
        <v>1E-3</v>
      </c>
      <c r="AF44" s="31">
        <f t="shared" si="32"/>
        <v>8.9999999999999998E-4</v>
      </c>
      <c r="AH44" s="23">
        <v>1E-3</v>
      </c>
      <c r="AI44" s="22">
        <v>1E-3</v>
      </c>
      <c r="AJ44" s="33">
        <v>1E-3</v>
      </c>
      <c r="AK44" s="33">
        <v>1E-3</v>
      </c>
      <c r="AL44" s="33">
        <v>1E-3</v>
      </c>
      <c r="AM44" s="33"/>
      <c r="AO44" s="31">
        <f t="shared" si="5"/>
        <v>5</v>
      </c>
      <c r="AP44" s="31">
        <f t="shared" si="6"/>
        <v>1E-3</v>
      </c>
      <c r="AQ44" s="31">
        <f t="shared" si="7"/>
        <v>1E-3</v>
      </c>
      <c r="AR44" s="31">
        <f t="shared" si="8"/>
        <v>1E-3</v>
      </c>
      <c r="AS44" s="31">
        <f t="shared" si="9"/>
        <v>1E-3</v>
      </c>
      <c r="AU44" s="33">
        <v>2E-3</v>
      </c>
      <c r="AV44" s="33">
        <v>2E-3</v>
      </c>
      <c r="AW44" s="33">
        <v>1E-3</v>
      </c>
      <c r="AX44" s="33">
        <v>3.0000000000000001E-3</v>
      </c>
      <c r="AY44" s="31">
        <f t="shared" si="97"/>
        <v>4</v>
      </c>
      <c r="AZ44" s="31">
        <f t="shared" si="98"/>
        <v>1E-3</v>
      </c>
      <c r="BA44" s="31">
        <f t="shared" si="99"/>
        <v>2E-3</v>
      </c>
      <c r="BB44" s="31">
        <f t="shared" si="100"/>
        <v>3.0000000000000001E-3</v>
      </c>
      <c r="BC44" s="31">
        <f t="shared" si="101"/>
        <v>2E-3</v>
      </c>
      <c r="BE44" s="42">
        <v>2E-3</v>
      </c>
      <c r="BF44" s="42">
        <v>2E-3</v>
      </c>
      <c r="BG44" s="33">
        <v>1E-3</v>
      </c>
      <c r="BH44" s="33">
        <v>1E-3</v>
      </c>
      <c r="BI44" s="31">
        <f t="shared" si="102"/>
        <v>4</v>
      </c>
      <c r="BJ44" s="31">
        <f t="shared" si="103"/>
        <v>1E-3</v>
      </c>
      <c r="BK44" s="31">
        <f t="shared" si="104"/>
        <v>1.5E-3</v>
      </c>
      <c r="BL44" s="31">
        <f t="shared" si="105"/>
        <v>2E-3</v>
      </c>
      <c r="BM44" s="31">
        <f t="shared" si="106"/>
        <v>1.5E-3</v>
      </c>
      <c r="BO44" s="42">
        <v>1E-3</v>
      </c>
      <c r="BP44" s="42">
        <v>3.0000000000000001E-3</v>
      </c>
      <c r="BQ44" s="33"/>
      <c r="BR44" s="33"/>
      <c r="BS44" s="31">
        <f t="shared" si="107"/>
        <v>2</v>
      </c>
      <c r="BT44" s="31">
        <f t="shared" si="108"/>
        <v>1E-3</v>
      </c>
      <c r="BU44" s="31">
        <f t="shared" si="112"/>
        <v>2E-3</v>
      </c>
      <c r="BV44" s="31">
        <f t="shared" si="110"/>
        <v>3.0000000000000001E-3</v>
      </c>
      <c r="BW44" s="31">
        <f t="shared" si="111"/>
        <v>2E-3</v>
      </c>
    </row>
    <row r="45" spans="1:75" x14ac:dyDescent="0.25">
      <c r="A45" s="6" t="s">
        <v>17</v>
      </c>
      <c r="B45" s="12" t="s">
        <v>16</v>
      </c>
      <c r="C45" s="13" t="s">
        <v>8</v>
      </c>
      <c r="D45" s="14"/>
      <c r="E45" s="14">
        <v>4.3999999999999997E-2</v>
      </c>
      <c r="F45" s="14">
        <v>1.6E-2</v>
      </c>
      <c r="G45" s="15">
        <v>2</v>
      </c>
      <c r="H45" s="15">
        <v>1.6E-2</v>
      </c>
      <c r="I45" s="15">
        <v>0.03</v>
      </c>
      <c r="J45" s="15">
        <v>4.3999999999999997E-2</v>
      </c>
      <c r="K45" s="15">
        <v>0.03</v>
      </c>
      <c r="L45" s="11"/>
      <c r="M45" s="14">
        <v>1.9E-2</v>
      </c>
      <c r="N45" s="14"/>
      <c r="O45" s="14">
        <v>1.6E-2</v>
      </c>
      <c r="P45" s="14"/>
      <c r="Q45" s="14">
        <v>3.7999999999999999E-2</v>
      </c>
      <c r="R45" s="15">
        <v>3</v>
      </c>
      <c r="S45" s="15">
        <v>1.6E-2</v>
      </c>
      <c r="T45" s="15">
        <v>2.4333333333333335E-2</v>
      </c>
      <c r="U45" s="15">
        <v>3.7999999999999999E-2</v>
      </c>
      <c r="V45" s="15">
        <v>1.9E-2</v>
      </c>
      <c r="X45" s="30">
        <v>1.7000000000000001E-2</v>
      </c>
      <c r="Y45" s="32">
        <v>1.9E-2</v>
      </c>
      <c r="Z45" s="30">
        <v>4.0000000000000001E-3</v>
      </c>
      <c r="AA45" s="37">
        <v>2.1999999999999999E-2</v>
      </c>
      <c r="AB45" s="31">
        <f t="shared" si="28"/>
        <v>4</v>
      </c>
      <c r="AC45" s="31">
        <f t="shared" si="29"/>
        <v>4.0000000000000001E-3</v>
      </c>
      <c r="AD45" s="31">
        <f t="shared" si="30"/>
        <v>1.5500000000000002E-2</v>
      </c>
      <c r="AE45" s="31">
        <f t="shared" si="31"/>
        <v>2.1999999999999999E-2</v>
      </c>
      <c r="AF45" s="31">
        <f t="shared" si="32"/>
        <v>1.8000000000000002E-2</v>
      </c>
      <c r="AH45" s="23">
        <v>6.0000000000000001E-3</v>
      </c>
      <c r="AI45" s="22">
        <v>1.4E-2</v>
      </c>
      <c r="AJ45" s="33">
        <v>3.2000000000000001E-2</v>
      </c>
      <c r="AK45" s="33">
        <v>0.06</v>
      </c>
      <c r="AL45" s="33">
        <v>0.03</v>
      </c>
      <c r="AM45" s="33"/>
      <c r="AO45" s="31">
        <f t="shared" si="5"/>
        <v>5</v>
      </c>
      <c r="AP45" s="31">
        <f t="shared" si="6"/>
        <v>6.0000000000000001E-3</v>
      </c>
      <c r="AQ45" s="31">
        <f t="shared" si="7"/>
        <v>2.8400000000000002E-2</v>
      </c>
      <c r="AR45" s="31">
        <f t="shared" si="8"/>
        <v>0.06</v>
      </c>
      <c r="AS45" s="31">
        <f t="shared" si="9"/>
        <v>0.03</v>
      </c>
      <c r="AU45" s="33">
        <v>3.5000000000000003E-2</v>
      </c>
      <c r="AV45" s="33">
        <v>2.5000000000000001E-2</v>
      </c>
      <c r="AW45" s="33">
        <v>3.2000000000000001E-2</v>
      </c>
      <c r="AX45" s="33">
        <v>0.02</v>
      </c>
      <c r="AY45" s="31">
        <f t="shared" si="97"/>
        <v>4</v>
      </c>
      <c r="AZ45" s="31">
        <f t="shared" si="98"/>
        <v>0.02</v>
      </c>
      <c r="BA45" s="31">
        <f t="shared" si="99"/>
        <v>2.8000000000000001E-2</v>
      </c>
      <c r="BB45" s="31">
        <f t="shared" si="100"/>
        <v>3.5000000000000003E-2</v>
      </c>
      <c r="BC45" s="31">
        <f t="shared" si="101"/>
        <v>2.8500000000000001E-2</v>
      </c>
      <c r="BE45" s="42">
        <v>2.8000000000000001E-2</v>
      </c>
      <c r="BF45" s="42">
        <v>4.5999999999999999E-2</v>
      </c>
      <c r="BG45" s="33">
        <v>2.5999999999999999E-2</v>
      </c>
      <c r="BH45" s="33">
        <v>3.7999999999999999E-2</v>
      </c>
      <c r="BI45" s="31">
        <f t="shared" si="102"/>
        <v>4</v>
      </c>
      <c r="BJ45" s="31">
        <f t="shared" si="103"/>
        <v>2.5999999999999999E-2</v>
      </c>
      <c r="BK45" s="31">
        <f t="shared" si="104"/>
        <v>3.4499999999999996E-2</v>
      </c>
      <c r="BL45" s="31">
        <f t="shared" si="105"/>
        <v>4.5999999999999999E-2</v>
      </c>
      <c r="BM45" s="31">
        <f t="shared" si="106"/>
        <v>3.3000000000000002E-2</v>
      </c>
      <c r="BO45" s="42">
        <v>1.2999999999999999E-2</v>
      </c>
      <c r="BP45" s="42">
        <v>0.10299999999999999</v>
      </c>
      <c r="BQ45" s="33"/>
      <c r="BR45" s="33"/>
      <c r="BS45" s="31">
        <f t="shared" si="107"/>
        <v>2</v>
      </c>
      <c r="BT45" s="31">
        <f t="shared" si="108"/>
        <v>1.2999999999999999E-2</v>
      </c>
      <c r="BU45" s="31">
        <f t="shared" si="112"/>
        <v>5.7999999999999996E-2</v>
      </c>
      <c r="BV45" s="31">
        <f t="shared" si="110"/>
        <v>0.10299999999999999</v>
      </c>
      <c r="BW45" s="31">
        <f t="shared" si="111"/>
        <v>5.7999999999999996E-2</v>
      </c>
    </row>
    <row r="46" spans="1:75" x14ac:dyDescent="0.25">
      <c r="A46" s="6" t="s">
        <v>18</v>
      </c>
      <c r="B46" s="12" t="s">
        <v>16</v>
      </c>
      <c r="C46" s="13" t="s">
        <v>8</v>
      </c>
      <c r="D46" s="14"/>
      <c r="E46" s="14">
        <v>1.57</v>
      </c>
      <c r="F46" s="14">
        <v>0.65</v>
      </c>
      <c r="G46" s="15">
        <v>2</v>
      </c>
      <c r="H46" s="15">
        <v>0.65</v>
      </c>
      <c r="I46" s="15">
        <v>1.1100000000000001</v>
      </c>
      <c r="J46" s="15">
        <v>1.57</v>
      </c>
      <c r="K46" s="15">
        <v>1.1100000000000001</v>
      </c>
      <c r="L46" s="11"/>
      <c r="M46" s="14">
        <v>0.56000000000000005</v>
      </c>
      <c r="N46" s="14"/>
      <c r="O46" s="14">
        <v>0.64</v>
      </c>
      <c r="P46" s="14"/>
      <c r="Q46" s="14">
        <v>1.04</v>
      </c>
      <c r="R46" s="15">
        <v>3</v>
      </c>
      <c r="S46" s="15">
        <v>0.56000000000000005</v>
      </c>
      <c r="T46" s="15">
        <v>0.7466666666666667</v>
      </c>
      <c r="U46" s="15">
        <v>1.04</v>
      </c>
      <c r="V46" s="15">
        <v>0.64</v>
      </c>
      <c r="X46" s="30">
        <v>0.56000000000000005</v>
      </c>
      <c r="Y46" s="32">
        <v>0.68</v>
      </c>
      <c r="Z46" s="30">
        <v>0.66</v>
      </c>
      <c r="AA46" s="37">
        <v>0.71</v>
      </c>
      <c r="AB46" s="31">
        <f t="shared" si="28"/>
        <v>4</v>
      </c>
      <c r="AC46" s="31">
        <f t="shared" si="29"/>
        <v>0.56000000000000005</v>
      </c>
      <c r="AD46" s="31">
        <f t="shared" si="30"/>
        <v>0.65250000000000008</v>
      </c>
      <c r="AE46" s="31">
        <f t="shared" si="31"/>
        <v>0.71</v>
      </c>
      <c r="AF46" s="31">
        <f t="shared" si="32"/>
        <v>0.67</v>
      </c>
      <c r="AH46" s="23">
        <v>0.17</v>
      </c>
      <c r="AI46" s="22">
        <v>0.5</v>
      </c>
      <c r="AJ46" s="33">
        <v>1.1299999999999999</v>
      </c>
      <c r="AK46" s="33">
        <v>1.01</v>
      </c>
      <c r="AL46" s="33">
        <v>0.9</v>
      </c>
      <c r="AM46" s="33"/>
      <c r="AO46" s="31">
        <f t="shared" si="5"/>
        <v>5</v>
      </c>
      <c r="AP46" s="31">
        <f t="shared" si="6"/>
        <v>0.17</v>
      </c>
      <c r="AQ46" s="31">
        <f t="shared" si="7"/>
        <v>0.74199999999999988</v>
      </c>
      <c r="AR46" s="31">
        <f t="shared" si="8"/>
        <v>1.1299999999999999</v>
      </c>
      <c r="AS46" s="31">
        <f t="shared" si="9"/>
        <v>0.9</v>
      </c>
      <c r="AU46" s="33">
        <v>1.03</v>
      </c>
      <c r="AV46" s="33">
        <v>3.89</v>
      </c>
      <c r="AW46" s="33">
        <v>0.97</v>
      </c>
      <c r="AX46" s="33">
        <v>0.86</v>
      </c>
      <c r="AY46" s="31">
        <f t="shared" si="97"/>
        <v>4</v>
      </c>
      <c r="AZ46" s="31">
        <f t="shared" si="98"/>
        <v>0.86</v>
      </c>
      <c r="BA46" s="31">
        <f t="shared" si="99"/>
        <v>1.6875</v>
      </c>
      <c r="BB46" s="31">
        <f t="shared" si="100"/>
        <v>3.89</v>
      </c>
      <c r="BC46" s="31">
        <f t="shared" si="101"/>
        <v>1</v>
      </c>
      <c r="BE46" s="42">
        <v>0.89</v>
      </c>
      <c r="BF46" s="42">
        <v>1.53</v>
      </c>
      <c r="BG46" s="33">
        <v>0.91</v>
      </c>
      <c r="BH46" s="33">
        <v>1.32</v>
      </c>
      <c r="BI46" s="31">
        <f t="shared" si="102"/>
        <v>4</v>
      </c>
      <c r="BJ46" s="31">
        <f t="shared" si="103"/>
        <v>0.89</v>
      </c>
      <c r="BK46" s="31">
        <f t="shared" si="104"/>
        <v>1.1625000000000001</v>
      </c>
      <c r="BL46" s="31">
        <f t="shared" si="105"/>
        <v>1.53</v>
      </c>
      <c r="BM46" s="31">
        <f t="shared" si="106"/>
        <v>1.115</v>
      </c>
      <c r="BO46" s="42">
        <v>0.46</v>
      </c>
      <c r="BP46" s="42">
        <v>3.4</v>
      </c>
      <c r="BQ46" s="33"/>
      <c r="BR46" s="33"/>
      <c r="BS46" s="31">
        <f t="shared" si="107"/>
        <v>2</v>
      </c>
      <c r="BT46" s="31">
        <f t="shared" si="108"/>
        <v>0.46</v>
      </c>
      <c r="BU46" s="31">
        <f t="shared" si="112"/>
        <v>1.93</v>
      </c>
      <c r="BV46" s="31">
        <f t="shared" si="110"/>
        <v>3.4</v>
      </c>
      <c r="BW46" s="31">
        <f t="shared" si="111"/>
        <v>1.93</v>
      </c>
    </row>
    <row r="47" spans="1:75" x14ac:dyDescent="0.25">
      <c r="A47" s="6"/>
      <c r="B47" s="6"/>
      <c r="C47" s="6"/>
      <c r="D47" s="5"/>
      <c r="E47" s="5"/>
      <c r="F47" s="5"/>
      <c r="G47" s="17"/>
      <c r="H47" s="17"/>
      <c r="I47" s="17"/>
      <c r="J47" s="17"/>
      <c r="K47" s="17"/>
      <c r="L47" s="5"/>
      <c r="M47" s="5"/>
      <c r="N47" s="5"/>
      <c r="O47" s="5"/>
      <c r="P47" s="5"/>
      <c r="Q47" s="5"/>
      <c r="R47" s="17"/>
      <c r="S47" s="17"/>
      <c r="T47" s="17"/>
      <c r="U47" s="17"/>
      <c r="V47" s="17"/>
      <c r="X47" s="25"/>
      <c r="Y47" s="25"/>
      <c r="Z47" s="25"/>
      <c r="AA47" s="25"/>
      <c r="AB47" s="38"/>
      <c r="AC47" s="38"/>
      <c r="AD47" s="38"/>
      <c r="AE47" s="38"/>
      <c r="AF47" s="38"/>
      <c r="AH47" s="2"/>
      <c r="AI47" s="2"/>
      <c r="AO47" s="1"/>
      <c r="AU47" s="2"/>
      <c r="AV47" s="2"/>
      <c r="AW47" s="2"/>
      <c r="AY47" s="1"/>
      <c r="BE47" s="2"/>
      <c r="BF47" s="2"/>
      <c r="BG47" s="2"/>
      <c r="BI47" s="1"/>
    </row>
    <row r="48" spans="1:75" x14ac:dyDescent="0.25">
      <c r="A48" s="19" t="s">
        <v>36</v>
      </c>
      <c r="B48" s="20"/>
      <c r="C48" s="20"/>
      <c r="D48" s="10"/>
      <c r="E48" s="10"/>
      <c r="F48" s="10"/>
      <c r="G48" s="17"/>
      <c r="H48" s="17"/>
      <c r="I48" s="17"/>
      <c r="J48" s="17"/>
      <c r="K48" s="17"/>
      <c r="L48" s="10"/>
      <c r="M48" s="10"/>
      <c r="N48" s="10"/>
      <c r="O48" s="10"/>
      <c r="P48" s="10"/>
      <c r="Q48" s="10"/>
      <c r="R48" s="17"/>
      <c r="S48" s="17"/>
      <c r="T48" s="17"/>
      <c r="U48" s="17"/>
      <c r="V48" s="17"/>
      <c r="X48" s="29"/>
      <c r="Y48" s="29"/>
      <c r="Z48" s="29"/>
      <c r="AA48" s="29"/>
      <c r="AB48" s="38"/>
      <c r="AC48" s="38"/>
      <c r="AD48" s="38"/>
      <c r="AE48" s="38"/>
      <c r="AF48" s="38"/>
      <c r="AH48" s="2"/>
      <c r="AI48" s="2"/>
      <c r="AO48" s="1"/>
      <c r="AU48" s="2"/>
      <c r="AV48" s="2"/>
      <c r="AW48" s="2"/>
      <c r="AY48" s="1"/>
      <c r="BE48" s="2"/>
      <c r="BF48" s="2"/>
      <c r="BG48" s="2"/>
      <c r="BI48" s="1"/>
    </row>
    <row r="49" spans="1:75" x14ac:dyDescent="0.25">
      <c r="A49" s="6" t="s">
        <v>6</v>
      </c>
      <c r="B49" s="13" t="s">
        <v>7</v>
      </c>
      <c r="C49" s="13" t="s">
        <v>8</v>
      </c>
      <c r="D49" s="21">
        <v>2.85</v>
      </c>
      <c r="E49" s="14"/>
      <c r="F49" s="21">
        <v>2.4700000000000002</v>
      </c>
      <c r="G49" s="15">
        <v>2</v>
      </c>
      <c r="H49" s="15">
        <v>2.4700000000000002</v>
      </c>
      <c r="I49" s="15">
        <v>2.66</v>
      </c>
      <c r="J49" s="15">
        <v>2.85</v>
      </c>
      <c r="K49" s="15">
        <v>2.66</v>
      </c>
      <c r="L49" s="11"/>
      <c r="M49" s="21">
        <v>1.9900000000000002</v>
      </c>
      <c r="N49" s="16"/>
      <c r="O49" s="21">
        <v>2.5</v>
      </c>
      <c r="P49" s="14"/>
      <c r="Q49" s="21">
        <v>2.415</v>
      </c>
      <c r="R49" s="15">
        <v>3</v>
      </c>
      <c r="S49" s="15">
        <v>1.9900000000000002</v>
      </c>
      <c r="T49" s="15">
        <v>2.3016666666666667</v>
      </c>
      <c r="U49" s="15">
        <v>2.5</v>
      </c>
      <c r="V49" s="15">
        <v>2.415</v>
      </c>
      <c r="X49" s="34">
        <v>2.1900000000000004</v>
      </c>
      <c r="Y49" s="32"/>
      <c r="Z49" s="36">
        <v>1.8</v>
      </c>
      <c r="AA49" s="33">
        <v>1.78</v>
      </c>
      <c r="AB49" s="31">
        <f t="shared" si="28"/>
        <v>3</v>
      </c>
      <c r="AC49" s="31">
        <f t="shared" si="29"/>
        <v>1.78</v>
      </c>
      <c r="AD49" s="31">
        <f t="shared" si="30"/>
        <v>1.9233333333333336</v>
      </c>
      <c r="AE49" s="31">
        <f t="shared" si="31"/>
        <v>2.1900000000000004</v>
      </c>
      <c r="AF49" s="31">
        <f t="shared" si="32"/>
        <v>1.8</v>
      </c>
      <c r="AH49" s="23">
        <v>1.77</v>
      </c>
      <c r="AI49" s="23">
        <v>1.81</v>
      </c>
      <c r="AJ49" s="33">
        <v>2.06</v>
      </c>
      <c r="AK49" s="33">
        <v>2.36</v>
      </c>
      <c r="AL49" s="33">
        <v>2.2200000000000002</v>
      </c>
      <c r="AM49" s="33"/>
      <c r="AO49" s="31">
        <f t="shared" si="5"/>
        <v>5</v>
      </c>
      <c r="AP49" s="31">
        <f t="shared" si="6"/>
        <v>1.77</v>
      </c>
      <c r="AQ49" s="31">
        <f t="shared" si="7"/>
        <v>2.044</v>
      </c>
      <c r="AR49" s="31">
        <f t="shared" si="8"/>
        <v>2.36</v>
      </c>
      <c r="AS49" s="31">
        <f t="shared" si="9"/>
        <v>2.06</v>
      </c>
      <c r="AU49" s="23"/>
      <c r="AV49" s="23">
        <v>2.36</v>
      </c>
      <c r="AW49" s="23">
        <v>2.1800000000000002</v>
      </c>
      <c r="AX49" s="33">
        <v>2.04</v>
      </c>
      <c r="AY49" s="31">
        <f t="shared" ref="AY49:AY55" si="113">COUNT(AU49:AX49)</f>
        <v>3</v>
      </c>
      <c r="AZ49" s="31">
        <f t="shared" ref="AZ49:AZ55" si="114">MIN(AU49:AX49)</f>
        <v>2.04</v>
      </c>
      <c r="BA49" s="31">
        <f t="shared" ref="BA49:BA55" si="115">AVERAGE(AU49:AX49)</f>
        <v>2.1933333333333334</v>
      </c>
      <c r="BB49" s="31">
        <f t="shared" ref="BB49:BB55" si="116">MAX(AU49:AX49)</f>
        <v>2.36</v>
      </c>
      <c r="BC49" s="31">
        <f t="shared" ref="BC49:BC55" si="117">MEDIAN(AU49:AX49)</f>
        <v>2.1800000000000002</v>
      </c>
      <c r="BE49" s="23">
        <v>2.16</v>
      </c>
      <c r="BF49" s="23">
        <v>2.06</v>
      </c>
      <c r="BG49" s="23">
        <v>1.8049999999999999</v>
      </c>
      <c r="BH49" s="33">
        <v>1.62</v>
      </c>
      <c r="BI49" s="31">
        <f t="shared" ref="BI49:BI53" si="118">COUNT(BE49:BH49)</f>
        <v>4</v>
      </c>
      <c r="BJ49" s="31">
        <f t="shared" ref="BJ49:BJ55" si="119">MIN(BE49:BH49)</f>
        <v>1.62</v>
      </c>
      <c r="BK49" s="31">
        <f t="shared" ref="BK49:BK55" si="120">AVERAGE(BE49:BH49)</f>
        <v>1.9112500000000001</v>
      </c>
      <c r="BL49" s="31">
        <f t="shared" ref="BL49:BL55" si="121">MAX(BE49:BH49)</f>
        <v>2.16</v>
      </c>
      <c r="BM49" s="31">
        <f t="shared" ref="BM49:BM55" si="122">MEDIAN(BE49:BH49)</f>
        <v>1.9325000000000001</v>
      </c>
      <c r="BO49" s="42">
        <v>1.61</v>
      </c>
      <c r="BP49" s="23">
        <v>2.1</v>
      </c>
      <c r="BQ49" s="23"/>
      <c r="BR49" s="23"/>
      <c r="BS49" s="31">
        <f t="shared" ref="BS49" si="123">COUNT(BO49:BR49)</f>
        <v>2</v>
      </c>
      <c r="BT49" s="31">
        <f t="shared" ref="BT49" si="124">MIN(BO49:BR49)</f>
        <v>1.61</v>
      </c>
      <c r="BU49" s="31">
        <f t="shared" ref="BU49" si="125">AVERAGE(BO49:BR49)</f>
        <v>1.855</v>
      </c>
      <c r="BV49" s="31">
        <f t="shared" ref="BV49" si="126">MAX(BO49:BR49)</f>
        <v>2.1</v>
      </c>
      <c r="BW49" s="31">
        <f t="shared" ref="BW49" si="127">MEDIAN(BO49:BR49)</f>
        <v>1.855</v>
      </c>
    </row>
    <row r="50" spans="1:75" x14ac:dyDescent="0.25">
      <c r="A50" s="19" t="s">
        <v>9</v>
      </c>
      <c r="B50" s="12" t="s">
        <v>10</v>
      </c>
      <c r="C50" s="13" t="s">
        <v>8</v>
      </c>
      <c r="D50" s="14"/>
      <c r="E50" s="14">
        <v>5.68</v>
      </c>
      <c r="F50" s="14">
        <v>5.65</v>
      </c>
      <c r="G50" s="15">
        <v>2</v>
      </c>
      <c r="H50" s="15">
        <v>5.65</v>
      </c>
      <c r="I50" s="15">
        <v>5.665</v>
      </c>
      <c r="J50" s="15">
        <v>5.68</v>
      </c>
      <c r="K50" s="15">
        <v>5.665</v>
      </c>
      <c r="L50" s="11"/>
      <c r="M50" s="14">
        <v>5.76</v>
      </c>
      <c r="N50" s="14"/>
      <c r="O50" s="14">
        <v>5.57</v>
      </c>
      <c r="P50" s="14"/>
      <c r="Q50" s="18">
        <v>5.37</v>
      </c>
      <c r="R50" s="15">
        <v>3</v>
      </c>
      <c r="S50" s="15">
        <v>5.37</v>
      </c>
      <c r="T50" s="15">
        <v>5.5666666666666664</v>
      </c>
      <c r="U50" s="15">
        <v>5.76</v>
      </c>
      <c r="V50" s="15">
        <v>5.57</v>
      </c>
      <c r="X50" s="33">
        <v>5.19</v>
      </c>
      <c r="Y50" s="32">
        <v>5.64</v>
      </c>
      <c r="Z50" s="30">
        <v>5.3</v>
      </c>
      <c r="AA50" s="37">
        <v>4.7699999999999996</v>
      </c>
      <c r="AB50" s="31">
        <f t="shared" si="28"/>
        <v>4</v>
      </c>
      <c r="AC50" s="31">
        <f t="shared" si="29"/>
        <v>4.7699999999999996</v>
      </c>
      <c r="AD50" s="31">
        <f t="shared" si="30"/>
        <v>5.2249999999999996</v>
      </c>
      <c r="AE50" s="31">
        <f t="shared" si="31"/>
        <v>5.64</v>
      </c>
      <c r="AF50" s="31">
        <f t="shared" si="32"/>
        <v>5.2450000000000001</v>
      </c>
      <c r="AH50" s="23">
        <v>4.82</v>
      </c>
      <c r="AI50" s="22">
        <v>6.2</v>
      </c>
      <c r="AJ50" s="33">
        <v>5.84</v>
      </c>
      <c r="AK50" s="33">
        <v>4.75</v>
      </c>
      <c r="AL50" s="33">
        <v>5</v>
      </c>
      <c r="AM50" s="33"/>
      <c r="AO50" s="31">
        <f t="shared" si="5"/>
        <v>5</v>
      </c>
      <c r="AP50" s="31">
        <f t="shared" si="6"/>
        <v>4.75</v>
      </c>
      <c r="AQ50" s="31">
        <f t="shared" si="7"/>
        <v>5.3220000000000001</v>
      </c>
      <c r="AR50" s="31">
        <f t="shared" si="8"/>
        <v>6.2</v>
      </c>
      <c r="AS50" s="31">
        <f t="shared" si="9"/>
        <v>5</v>
      </c>
      <c r="AU50" s="33">
        <v>5.54</v>
      </c>
      <c r="AV50" s="33">
        <v>4.8899999999999997</v>
      </c>
      <c r="AW50" s="33">
        <v>5.08</v>
      </c>
      <c r="AX50" s="33">
        <v>5.76</v>
      </c>
      <c r="AY50" s="31">
        <f t="shared" si="113"/>
        <v>4</v>
      </c>
      <c r="AZ50" s="31">
        <f t="shared" si="114"/>
        <v>4.8899999999999997</v>
      </c>
      <c r="BA50" s="31">
        <f t="shared" si="115"/>
        <v>5.3174999999999999</v>
      </c>
      <c r="BB50" s="31">
        <f t="shared" si="116"/>
        <v>5.76</v>
      </c>
      <c r="BC50" s="31">
        <f t="shared" si="117"/>
        <v>5.3100000000000005</v>
      </c>
      <c r="BE50" s="42">
        <v>4.87</v>
      </c>
      <c r="BF50" s="42">
        <v>5.23</v>
      </c>
      <c r="BG50" s="33">
        <v>5.17</v>
      </c>
      <c r="BH50" s="33">
        <v>5.5</v>
      </c>
      <c r="BI50" s="31">
        <f t="shared" si="118"/>
        <v>4</v>
      </c>
      <c r="BJ50" s="31">
        <f t="shared" si="119"/>
        <v>4.87</v>
      </c>
      <c r="BK50" s="31">
        <f t="shared" si="120"/>
        <v>5.1925000000000008</v>
      </c>
      <c r="BL50" s="31">
        <f t="shared" si="121"/>
        <v>5.5</v>
      </c>
      <c r="BM50" s="31">
        <f t="shared" si="122"/>
        <v>5.2</v>
      </c>
      <c r="BO50" s="42">
        <v>5.3</v>
      </c>
      <c r="BP50" s="23">
        <v>5.12</v>
      </c>
      <c r="BQ50" s="23"/>
      <c r="BR50" s="23"/>
      <c r="BS50" s="31">
        <f t="shared" ref="BS50:BS55" si="128">COUNT(BO50:BR50)</f>
        <v>2</v>
      </c>
      <c r="BT50" s="31">
        <f t="shared" ref="BT50:BT55" si="129">MIN(BO50:BR50)</f>
        <v>5.12</v>
      </c>
      <c r="BU50" s="31">
        <f t="shared" ref="BU50:BU55" si="130">AVERAGE(BO50:BR50)</f>
        <v>5.21</v>
      </c>
      <c r="BV50" s="31">
        <f t="shared" ref="BV50:BV55" si="131">MAX(BO50:BR50)</f>
        <v>5.3</v>
      </c>
      <c r="BW50" s="31">
        <f t="shared" ref="BW50:BW55" si="132">MEDIAN(BO50:BR50)</f>
        <v>5.21</v>
      </c>
    </row>
    <row r="51" spans="1:75" x14ac:dyDescent="0.25">
      <c r="A51" s="19" t="s">
        <v>11</v>
      </c>
      <c r="B51" s="12" t="s">
        <v>12</v>
      </c>
      <c r="C51" s="13" t="s">
        <v>8</v>
      </c>
      <c r="D51" s="14"/>
      <c r="E51" s="14">
        <v>310</v>
      </c>
      <c r="F51" s="14">
        <v>282</v>
      </c>
      <c r="G51" s="15">
        <v>2</v>
      </c>
      <c r="H51" s="15">
        <v>282</v>
      </c>
      <c r="I51" s="15">
        <v>296</v>
      </c>
      <c r="J51" s="15">
        <v>310</v>
      </c>
      <c r="K51" s="15">
        <v>296</v>
      </c>
      <c r="L51" s="11"/>
      <c r="M51" s="14">
        <v>266</v>
      </c>
      <c r="N51" s="14"/>
      <c r="O51" s="14">
        <v>265</v>
      </c>
      <c r="P51" s="14"/>
      <c r="Q51" s="18">
        <v>259</v>
      </c>
      <c r="R51" s="15">
        <v>3</v>
      </c>
      <c r="S51" s="15">
        <v>259</v>
      </c>
      <c r="T51" s="15">
        <v>263.33333333333331</v>
      </c>
      <c r="U51" s="15">
        <v>266</v>
      </c>
      <c r="V51" s="15">
        <v>265</v>
      </c>
      <c r="X51" s="33">
        <v>255</v>
      </c>
      <c r="Y51" s="32">
        <v>234</v>
      </c>
      <c r="Z51" s="30">
        <v>235</v>
      </c>
      <c r="AA51" s="37">
        <v>243</v>
      </c>
      <c r="AB51" s="31">
        <f t="shared" si="28"/>
        <v>4</v>
      </c>
      <c r="AC51" s="31">
        <f t="shared" si="29"/>
        <v>234</v>
      </c>
      <c r="AD51" s="31">
        <f t="shared" si="30"/>
        <v>241.75</v>
      </c>
      <c r="AE51" s="31">
        <f t="shared" si="31"/>
        <v>255</v>
      </c>
      <c r="AF51" s="31">
        <f t="shared" si="32"/>
        <v>239</v>
      </c>
      <c r="AH51" s="23">
        <v>255</v>
      </c>
      <c r="AI51" s="22">
        <v>100</v>
      </c>
      <c r="AJ51" s="33">
        <v>90</v>
      </c>
      <c r="AK51" s="33">
        <v>344</v>
      </c>
      <c r="AL51" s="33">
        <v>376</v>
      </c>
      <c r="AM51" s="33"/>
      <c r="AO51" s="31">
        <f t="shared" si="5"/>
        <v>5</v>
      </c>
      <c r="AP51" s="31">
        <f t="shared" si="6"/>
        <v>90</v>
      </c>
      <c r="AQ51" s="31">
        <f t="shared" si="7"/>
        <v>233</v>
      </c>
      <c r="AR51" s="31">
        <f t="shared" si="8"/>
        <v>376</v>
      </c>
      <c r="AS51" s="31">
        <f t="shared" si="9"/>
        <v>255</v>
      </c>
      <c r="AU51" s="33">
        <v>362</v>
      </c>
      <c r="AV51" s="33">
        <v>217</v>
      </c>
      <c r="AW51" s="33">
        <v>455</v>
      </c>
      <c r="AX51" s="33">
        <v>121</v>
      </c>
      <c r="AY51" s="31">
        <f t="shared" si="113"/>
        <v>4</v>
      </c>
      <c r="AZ51" s="31">
        <f t="shared" si="114"/>
        <v>121</v>
      </c>
      <c r="BA51" s="31">
        <f t="shared" si="115"/>
        <v>288.75</v>
      </c>
      <c r="BB51" s="31">
        <f t="shared" si="116"/>
        <v>455</v>
      </c>
      <c r="BC51" s="31">
        <f t="shared" si="117"/>
        <v>289.5</v>
      </c>
      <c r="BE51" s="42">
        <v>394</v>
      </c>
      <c r="BF51" s="42">
        <v>352</v>
      </c>
      <c r="BG51" s="33">
        <v>452</v>
      </c>
      <c r="BH51" s="33">
        <v>485</v>
      </c>
      <c r="BI51" s="31">
        <f t="shared" si="118"/>
        <v>4</v>
      </c>
      <c r="BJ51" s="31">
        <f t="shared" si="119"/>
        <v>352</v>
      </c>
      <c r="BK51" s="31">
        <f t="shared" si="120"/>
        <v>420.75</v>
      </c>
      <c r="BL51" s="31">
        <f>MAX(BE51:BH51)</f>
        <v>485</v>
      </c>
      <c r="BM51" s="31">
        <f t="shared" si="122"/>
        <v>423</v>
      </c>
      <c r="BO51" s="42">
        <v>650</v>
      </c>
      <c r="BP51" s="23">
        <v>555</v>
      </c>
      <c r="BQ51" s="23"/>
      <c r="BR51" s="23"/>
      <c r="BS51" s="31">
        <f t="shared" si="128"/>
        <v>2</v>
      </c>
      <c r="BT51" s="31">
        <f t="shared" si="129"/>
        <v>555</v>
      </c>
      <c r="BU51" s="31">
        <f t="shared" si="130"/>
        <v>602.5</v>
      </c>
      <c r="BV51" s="31">
        <f t="shared" si="131"/>
        <v>650</v>
      </c>
      <c r="BW51" s="31">
        <f t="shared" si="132"/>
        <v>602.5</v>
      </c>
    </row>
    <row r="52" spans="1:75" x14ac:dyDescent="0.25">
      <c r="A52" s="19" t="s">
        <v>13</v>
      </c>
      <c r="B52" s="12" t="s">
        <v>14</v>
      </c>
      <c r="C52" s="13" t="s">
        <v>8</v>
      </c>
      <c r="D52" s="14"/>
      <c r="E52" s="14">
        <v>0.6</v>
      </c>
      <c r="F52" s="14">
        <v>0.7</v>
      </c>
      <c r="G52" s="15">
        <v>2</v>
      </c>
      <c r="H52" s="15">
        <v>0.6</v>
      </c>
      <c r="I52" s="15">
        <v>0.64999999999999991</v>
      </c>
      <c r="J52" s="15">
        <v>0.7</v>
      </c>
      <c r="K52" s="15">
        <v>0.64999999999999991</v>
      </c>
      <c r="L52" s="11"/>
      <c r="M52" s="14">
        <v>0.4</v>
      </c>
      <c r="N52" s="14"/>
      <c r="O52" s="14">
        <v>1.5</v>
      </c>
      <c r="P52" s="14"/>
      <c r="Q52" s="14" t="s">
        <v>19</v>
      </c>
      <c r="R52" s="15">
        <v>2</v>
      </c>
      <c r="S52" s="15">
        <v>0.4</v>
      </c>
      <c r="T52" s="15">
        <v>0.95</v>
      </c>
      <c r="U52" s="15">
        <v>1.5</v>
      </c>
      <c r="V52" s="15">
        <v>0.95000000000000007</v>
      </c>
      <c r="X52" s="30">
        <v>0.5</v>
      </c>
      <c r="Y52" s="32">
        <v>1.8</v>
      </c>
      <c r="Z52" s="30">
        <v>0.4</v>
      </c>
      <c r="AA52" s="37">
        <v>0.3</v>
      </c>
      <c r="AB52" s="31">
        <f t="shared" si="28"/>
        <v>4</v>
      </c>
      <c r="AC52" s="31">
        <f t="shared" si="29"/>
        <v>0.3</v>
      </c>
      <c r="AD52" s="31">
        <f t="shared" si="30"/>
        <v>0.74999999999999989</v>
      </c>
      <c r="AE52" s="31">
        <f t="shared" si="31"/>
        <v>1.8</v>
      </c>
      <c r="AF52" s="31">
        <f t="shared" si="32"/>
        <v>0.45</v>
      </c>
      <c r="AH52" s="23">
        <v>0.3</v>
      </c>
      <c r="AI52" s="22">
        <v>7.8</v>
      </c>
      <c r="AJ52" s="33">
        <v>9.6</v>
      </c>
      <c r="AK52" s="33">
        <v>0.6</v>
      </c>
      <c r="AL52" s="33">
        <v>0.2</v>
      </c>
      <c r="AM52" s="33"/>
      <c r="AO52" s="31">
        <f t="shared" si="5"/>
        <v>5</v>
      </c>
      <c r="AP52" s="31">
        <f t="shared" si="6"/>
        <v>0.2</v>
      </c>
      <c r="AQ52" s="31">
        <f t="shared" si="7"/>
        <v>3.7</v>
      </c>
      <c r="AR52" s="31">
        <f t="shared" si="8"/>
        <v>9.6</v>
      </c>
      <c r="AS52" s="31">
        <f t="shared" si="9"/>
        <v>0.6</v>
      </c>
      <c r="AU52" s="33">
        <v>0.6</v>
      </c>
      <c r="AV52" s="33">
        <v>0.3</v>
      </c>
      <c r="AW52" s="33">
        <v>2</v>
      </c>
      <c r="AX52" s="33">
        <v>27.8</v>
      </c>
      <c r="AY52" s="31">
        <f t="shared" si="113"/>
        <v>4</v>
      </c>
      <c r="AZ52" s="31">
        <f t="shared" si="114"/>
        <v>0.3</v>
      </c>
      <c r="BA52" s="31">
        <f t="shared" si="115"/>
        <v>7.6749999999999998</v>
      </c>
      <c r="BB52" s="31">
        <f t="shared" si="116"/>
        <v>27.8</v>
      </c>
      <c r="BC52" s="31">
        <f t="shared" si="117"/>
        <v>1.2999999999999998</v>
      </c>
      <c r="BE52" s="42">
        <v>2.2999999999999998</v>
      </c>
      <c r="BF52" s="42">
        <v>1.1000000000000001</v>
      </c>
      <c r="BG52" s="33">
        <v>1.8</v>
      </c>
      <c r="BH52" s="33">
        <v>0.2</v>
      </c>
      <c r="BI52" s="31">
        <f t="shared" si="118"/>
        <v>4</v>
      </c>
      <c r="BJ52" s="31">
        <f t="shared" si="119"/>
        <v>0.2</v>
      </c>
      <c r="BK52" s="31">
        <f t="shared" si="120"/>
        <v>1.35</v>
      </c>
      <c r="BL52" s="31">
        <f t="shared" si="121"/>
        <v>2.2999999999999998</v>
      </c>
      <c r="BM52" s="31">
        <f t="shared" si="122"/>
        <v>1.4500000000000002</v>
      </c>
      <c r="BO52" s="42">
        <v>1</v>
      </c>
      <c r="BP52" s="23">
        <v>0.8</v>
      </c>
      <c r="BQ52" s="23"/>
      <c r="BR52" s="23"/>
      <c r="BS52" s="31">
        <f t="shared" si="128"/>
        <v>2</v>
      </c>
      <c r="BT52" s="31">
        <f t="shared" si="129"/>
        <v>0.8</v>
      </c>
      <c r="BU52" s="31">
        <f t="shared" si="130"/>
        <v>0.9</v>
      </c>
      <c r="BV52" s="31">
        <f t="shared" si="131"/>
        <v>1</v>
      </c>
      <c r="BW52" s="31">
        <f t="shared" si="132"/>
        <v>0.9</v>
      </c>
    </row>
    <row r="53" spans="1:75" x14ac:dyDescent="0.25">
      <c r="A53" s="19" t="s">
        <v>15</v>
      </c>
      <c r="B53" s="12" t="s">
        <v>16</v>
      </c>
      <c r="C53" s="13" t="s">
        <v>8</v>
      </c>
      <c r="D53" s="14"/>
      <c r="E53" s="14">
        <v>8.9999999999999998E-4</v>
      </c>
      <c r="F53" s="14">
        <v>1E-3</v>
      </c>
      <c r="G53" s="15">
        <v>2</v>
      </c>
      <c r="H53" s="15">
        <v>8.9999999999999998E-4</v>
      </c>
      <c r="I53" s="15">
        <v>9.5E-4</v>
      </c>
      <c r="J53" s="15">
        <v>1E-3</v>
      </c>
      <c r="K53" s="15">
        <v>9.5E-4</v>
      </c>
      <c r="L53" s="11"/>
      <c r="M53" s="14">
        <v>8.9999999999999998E-4</v>
      </c>
      <c r="N53" s="14"/>
      <c r="O53" s="14">
        <v>1E-3</v>
      </c>
      <c r="P53" s="14"/>
      <c r="Q53" s="14">
        <v>8.9999999999999998E-4</v>
      </c>
      <c r="R53" s="15">
        <v>3</v>
      </c>
      <c r="S53" s="15">
        <v>8.9999999999999998E-4</v>
      </c>
      <c r="T53" s="15">
        <v>9.3333333333333332E-4</v>
      </c>
      <c r="U53" s="15">
        <v>1E-3</v>
      </c>
      <c r="V53" s="15">
        <v>8.9999999999999998E-4</v>
      </c>
      <c r="X53" s="30">
        <v>8.9999999999999998E-4</v>
      </c>
      <c r="Y53" s="32">
        <v>8.9999999999999998E-4</v>
      </c>
      <c r="Z53" s="30">
        <v>8.9999999999999998E-4</v>
      </c>
      <c r="AA53" s="30">
        <v>8.9999999999999998E-4</v>
      </c>
      <c r="AB53" s="31">
        <f t="shared" si="28"/>
        <v>4</v>
      </c>
      <c r="AC53" s="31">
        <f t="shared" si="29"/>
        <v>8.9999999999999998E-4</v>
      </c>
      <c r="AD53" s="31">
        <f t="shared" si="30"/>
        <v>8.9999999999999998E-4</v>
      </c>
      <c r="AE53" s="31">
        <f t="shared" si="31"/>
        <v>8.9999999999999998E-4</v>
      </c>
      <c r="AF53" s="31">
        <f t="shared" si="32"/>
        <v>8.9999999999999998E-4</v>
      </c>
      <c r="AH53" s="23">
        <v>1E-3</v>
      </c>
      <c r="AI53" s="22">
        <v>1E-3</v>
      </c>
      <c r="AJ53" s="33">
        <v>2E-3</v>
      </c>
      <c r="AK53" s="33">
        <v>1E-3</v>
      </c>
      <c r="AL53" s="33">
        <v>1E-3</v>
      </c>
      <c r="AM53" s="33"/>
      <c r="AO53" s="31">
        <f t="shared" si="5"/>
        <v>5</v>
      </c>
      <c r="AP53" s="31">
        <f t="shared" si="6"/>
        <v>1E-3</v>
      </c>
      <c r="AQ53" s="31">
        <f t="shared" si="7"/>
        <v>1.2000000000000001E-3</v>
      </c>
      <c r="AR53" s="31">
        <f t="shared" si="8"/>
        <v>2E-3</v>
      </c>
      <c r="AS53" s="31">
        <f t="shared" si="9"/>
        <v>1E-3</v>
      </c>
      <c r="AU53" s="33">
        <v>1E-3</v>
      </c>
      <c r="AV53" s="33">
        <v>1E-3</v>
      </c>
      <c r="AW53" s="33">
        <v>1E-3</v>
      </c>
      <c r="AX53" s="33">
        <v>4.0000000000000001E-3</v>
      </c>
      <c r="AY53" s="31">
        <f t="shared" si="113"/>
        <v>4</v>
      </c>
      <c r="AZ53" s="31">
        <f t="shared" si="114"/>
        <v>1E-3</v>
      </c>
      <c r="BA53" s="31">
        <f t="shared" si="115"/>
        <v>1.75E-3</v>
      </c>
      <c r="BB53" s="31">
        <f t="shared" si="116"/>
        <v>4.0000000000000001E-3</v>
      </c>
      <c r="BC53" s="31">
        <f t="shared" si="117"/>
        <v>1E-3</v>
      </c>
      <c r="BE53" s="40">
        <v>1E-3</v>
      </c>
      <c r="BF53" s="40">
        <v>1E-3</v>
      </c>
      <c r="BG53" s="33">
        <v>1E-3</v>
      </c>
      <c r="BH53" s="33">
        <v>1E-3</v>
      </c>
      <c r="BI53" s="31">
        <f t="shared" si="118"/>
        <v>4</v>
      </c>
      <c r="BJ53" s="31">
        <f t="shared" si="119"/>
        <v>1E-3</v>
      </c>
      <c r="BK53" s="31">
        <f t="shared" si="120"/>
        <v>1E-3</v>
      </c>
      <c r="BL53" s="31">
        <f t="shared" si="121"/>
        <v>1E-3</v>
      </c>
      <c r="BM53" s="31">
        <f t="shared" si="122"/>
        <v>1E-3</v>
      </c>
      <c r="BO53" s="42">
        <v>1E-3</v>
      </c>
      <c r="BP53" s="23">
        <v>1E-3</v>
      </c>
      <c r="BQ53" s="23"/>
      <c r="BR53" s="23"/>
      <c r="BS53" s="31">
        <f t="shared" si="128"/>
        <v>2</v>
      </c>
      <c r="BT53" s="31">
        <f t="shared" si="129"/>
        <v>1E-3</v>
      </c>
      <c r="BU53" s="31">
        <f t="shared" si="130"/>
        <v>1E-3</v>
      </c>
      <c r="BV53" s="31">
        <f t="shared" si="131"/>
        <v>1E-3</v>
      </c>
      <c r="BW53" s="31">
        <f t="shared" si="132"/>
        <v>1E-3</v>
      </c>
    </row>
    <row r="54" spans="1:75" x14ac:dyDescent="0.25">
      <c r="A54" s="19" t="s">
        <v>17</v>
      </c>
      <c r="B54" s="12" t="s">
        <v>16</v>
      </c>
      <c r="C54" s="13" t="s">
        <v>8</v>
      </c>
      <c r="D54" s="14"/>
      <c r="E54" s="14">
        <v>7.0000000000000001E-3</v>
      </c>
      <c r="F54" s="14">
        <v>5.0000000000000001E-3</v>
      </c>
      <c r="G54" s="15">
        <v>2</v>
      </c>
      <c r="H54" s="15">
        <v>5.0000000000000001E-3</v>
      </c>
      <c r="I54" s="15">
        <v>6.0000000000000001E-3</v>
      </c>
      <c r="J54" s="15">
        <v>7.0000000000000001E-3</v>
      </c>
      <c r="K54" s="15">
        <v>6.0000000000000001E-3</v>
      </c>
      <c r="L54" s="11"/>
      <c r="M54" s="14">
        <v>3.0000000000000001E-3</v>
      </c>
      <c r="N54" s="14"/>
      <c r="O54" s="14">
        <v>6.0000000000000001E-3</v>
      </c>
      <c r="P54" s="14"/>
      <c r="Q54" s="18">
        <v>4.0000000000000001E-3</v>
      </c>
      <c r="R54" s="15">
        <v>3</v>
      </c>
      <c r="S54" s="15">
        <v>3.0000000000000001E-3</v>
      </c>
      <c r="T54" s="15">
        <v>4.333333333333334E-3</v>
      </c>
      <c r="U54" s="15">
        <v>6.0000000000000001E-3</v>
      </c>
      <c r="V54" s="15">
        <v>4.0000000000000001E-3</v>
      </c>
      <c r="X54" s="33">
        <v>5.0000000000000001E-3</v>
      </c>
      <c r="Y54" s="32">
        <v>4.0000000000000001E-3</v>
      </c>
      <c r="Z54" s="30">
        <v>4.0000000000000001E-3</v>
      </c>
      <c r="AA54" s="37">
        <v>2E-3</v>
      </c>
      <c r="AB54" s="31">
        <f t="shared" si="28"/>
        <v>4</v>
      </c>
      <c r="AC54" s="31">
        <f t="shared" si="29"/>
        <v>2E-3</v>
      </c>
      <c r="AD54" s="31">
        <f t="shared" si="30"/>
        <v>3.7500000000000003E-3</v>
      </c>
      <c r="AE54" s="31">
        <f t="shared" si="31"/>
        <v>5.0000000000000001E-3</v>
      </c>
      <c r="AF54" s="31">
        <f t="shared" si="32"/>
        <v>4.0000000000000001E-3</v>
      </c>
      <c r="AH54" s="23">
        <v>3.0000000000000001E-3</v>
      </c>
      <c r="AI54" s="22">
        <v>1.4E-2</v>
      </c>
      <c r="AJ54" s="33">
        <v>3.3000000000000002E-2</v>
      </c>
      <c r="AK54" s="33">
        <v>6.0000000000000001E-3</v>
      </c>
      <c r="AL54" s="33">
        <v>7.0000000000000001E-3</v>
      </c>
      <c r="AM54" s="33"/>
      <c r="AO54" s="31">
        <f t="shared" si="5"/>
        <v>5</v>
      </c>
      <c r="AP54" s="31">
        <f t="shared" si="6"/>
        <v>3.0000000000000001E-3</v>
      </c>
      <c r="AQ54" s="31">
        <f t="shared" si="7"/>
        <v>1.26E-2</v>
      </c>
      <c r="AR54" s="31">
        <f t="shared" si="8"/>
        <v>3.3000000000000002E-2</v>
      </c>
      <c r="AS54" s="31">
        <f t="shared" si="9"/>
        <v>7.0000000000000001E-3</v>
      </c>
      <c r="AU54" s="33">
        <v>8.0000000000000002E-3</v>
      </c>
      <c r="AV54" s="33">
        <v>1E-3</v>
      </c>
      <c r="AW54" s="33">
        <v>0.01</v>
      </c>
      <c r="AX54" s="33">
        <v>1.4999999999999999E-2</v>
      </c>
      <c r="AY54" s="31">
        <f>COUNT(AU54:AX54)</f>
        <v>4</v>
      </c>
      <c r="AZ54" s="31">
        <f t="shared" si="114"/>
        <v>1E-3</v>
      </c>
      <c r="BA54" s="31">
        <f t="shared" si="115"/>
        <v>8.5000000000000006E-3</v>
      </c>
      <c r="BB54" s="31">
        <f t="shared" si="116"/>
        <v>1.4999999999999999E-2</v>
      </c>
      <c r="BC54" s="31">
        <f t="shared" si="117"/>
        <v>9.0000000000000011E-3</v>
      </c>
      <c r="BE54" s="42">
        <v>6.0000000000000001E-3</v>
      </c>
      <c r="BF54" s="42">
        <v>1.2E-2</v>
      </c>
      <c r="BG54" s="33">
        <v>8.0000000000000002E-3</v>
      </c>
      <c r="BH54" s="33">
        <v>1.2E-2</v>
      </c>
      <c r="BI54" s="31">
        <f>COUNT(BE54:BH54)</f>
        <v>4</v>
      </c>
      <c r="BJ54" s="31">
        <f t="shared" si="119"/>
        <v>6.0000000000000001E-3</v>
      </c>
      <c r="BK54" s="31">
        <f t="shared" si="120"/>
        <v>9.5000000000000015E-3</v>
      </c>
      <c r="BL54" s="31">
        <f t="shared" si="121"/>
        <v>1.2E-2</v>
      </c>
      <c r="BM54" s="31">
        <f t="shared" si="122"/>
        <v>0.01</v>
      </c>
      <c r="BO54" s="42">
        <v>1.4999999999999999E-2</v>
      </c>
      <c r="BP54" s="23">
        <v>1.0999999999999999E-2</v>
      </c>
      <c r="BQ54" s="23"/>
      <c r="BR54" s="23"/>
      <c r="BS54" s="31">
        <f t="shared" si="128"/>
        <v>2</v>
      </c>
      <c r="BT54" s="31">
        <f t="shared" si="129"/>
        <v>1.0999999999999999E-2</v>
      </c>
      <c r="BU54" s="31">
        <f t="shared" si="130"/>
        <v>1.2999999999999999E-2</v>
      </c>
      <c r="BV54" s="31">
        <f t="shared" si="131"/>
        <v>1.4999999999999999E-2</v>
      </c>
      <c r="BW54" s="31">
        <f t="shared" si="132"/>
        <v>1.2999999999999999E-2</v>
      </c>
    </row>
    <row r="55" spans="1:75" x14ac:dyDescent="0.25">
      <c r="A55" s="19" t="s">
        <v>18</v>
      </c>
      <c r="B55" s="12" t="s">
        <v>16</v>
      </c>
      <c r="C55" s="13" t="s">
        <v>8</v>
      </c>
      <c r="D55" s="14"/>
      <c r="E55" s="14">
        <v>1.35</v>
      </c>
      <c r="F55" s="14">
        <v>0.75</v>
      </c>
      <c r="G55" s="15">
        <v>2</v>
      </c>
      <c r="H55" s="15">
        <v>0.75</v>
      </c>
      <c r="I55" s="15">
        <v>1.05</v>
      </c>
      <c r="J55" s="15">
        <v>1.35</v>
      </c>
      <c r="K55" s="15">
        <v>1.05</v>
      </c>
      <c r="L55" s="11"/>
      <c r="M55" s="14">
        <v>0.56000000000000005</v>
      </c>
      <c r="N55" s="14"/>
      <c r="O55" s="14">
        <v>0.65</v>
      </c>
      <c r="P55" s="14"/>
      <c r="Q55" s="18">
        <v>0.4</v>
      </c>
      <c r="R55" s="15">
        <v>3</v>
      </c>
      <c r="S55" s="15">
        <v>0.4</v>
      </c>
      <c r="T55" s="15">
        <v>0.53666666666666663</v>
      </c>
      <c r="U55" s="15">
        <v>0.65</v>
      </c>
      <c r="V55" s="15">
        <v>0.56000000000000005</v>
      </c>
      <c r="X55" s="33">
        <v>0.56999999999999995</v>
      </c>
      <c r="Y55" s="32">
        <v>0.39</v>
      </c>
      <c r="Z55" s="30">
        <v>0.4</v>
      </c>
      <c r="AA55" s="37">
        <v>0.24</v>
      </c>
      <c r="AB55" s="31">
        <f t="shared" si="28"/>
        <v>4</v>
      </c>
      <c r="AC55" s="31">
        <f t="shared" si="29"/>
        <v>0.24</v>
      </c>
      <c r="AD55" s="31">
        <f t="shared" si="30"/>
        <v>0.39999999999999997</v>
      </c>
      <c r="AE55" s="31">
        <f t="shared" si="31"/>
        <v>0.56999999999999995</v>
      </c>
      <c r="AF55" s="31">
        <f t="shared" si="32"/>
        <v>0.39500000000000002</v>
      </c>
      <c r="AH55" s="23">
        <v>0.16</v>
      </c>
      <c r="AI55" s="22">
        <v>0.5</v>
      </c>
      <c r="AJ55" s="33">
        <v>1.33</v>
      </c>
      <c r="AK55" s="33">
        <v>0.75</v>
      </c>
      <c r="AL55" s="33">
        <v>0.88</v>
      </c>
      <c r="AM55" s="33"/>
      <c r="AO55" s="31">
        <f t="shared" si="5"/>
        <v>5</v>
      </c>
      <c r="AP55" s="31">
        <f t="shared" si="6"/>
        <v>0.16</v>
      </c>
      <c r="AQ55" s="31">
        <f t="shared" si="7"/>
        <v>0.72399999999999998</v>
      </c>
      <c r="AR55" s="31">
        <f t="shared" si="8"/>
        <v>1.33</v>
      </c>
      <c r="AS55" s="31">
        <f t="shared" si="9"/>
        <v>0.75</v>
      </c>
      <c r="AU55" s="33">
        <v>1.23</v>
      </c>
      <c r="AV55" s="33">
        <v>0.11</v>
      </c>
      <c r="AW55" s="33">
        <v>0.93</v>
      </c>
      <c r="AX55" s="33">
        <v>0.71</v>
      </c>
      <c r="AY55" s="31">
        <f t="shared" si="113"/>
        <v>4</v>
      </c>
      <c r="AZ55" s="31">
        <f t="shared" si="114"/>
        <v>0.11</v>
      </c>
      <c r="BA55" s="31">
        <f t="shared" si="115"/>
        <v>0.745</v>
      </c>
      <c r="BB55" s="31">
        <f t="shared" si="116"/>
        <v>1.23</v>
      </c>
      <c r="BC55" s="31">
        <f t="shared" si="117"/>
        <v>0.82000000000000006</v>
      </c>
      <c r="BE55" s="42">
        <v>0.9</v>
      </c>
      <c r="BF55" s="42">
        <v>0.6</v>
      </c>
      <c r="BG55" s="33">
        <v>1.1100000000000001</v>
      </c>
      <c r="BH55" s="33">
        <v>1.62</v>
      </c>
      <c r="BI55" s="31">
        <f t="shared" ref="BI55" si="133">COUNT(BE55:BH55)</f>
        <v>4</v>
      </c>
      <c r="BJ55" s="31">
        <f t="shared" si="119"/>
        <v>0.6</v>
      </c>
      <c r="BK55" s="31">
        <f t="shared" si="120"/>
        <v>1.0575000000000001</v>
      </c>
      <c r="BL55" s="31">
        <f t="shared" si="121"/>
        <v>1.62</v>
      </c>
      <c r="BM55" s="31">
        <f t="shared" si="122"/>
        <v>1.0050000000000001</v>
      </c>
      <c r="BO55" s="42">
        <v>1.8</v>
      </c>
      <c r="BP55" s="23">
        <v>1.51</v>
      </c>
      <c r="BQ55" s="23"/>
      <c r="BR55" s="23"/>
      <c r="BS55" s="31">
        <f t="shared" si="128"/>
        <v>2</v>
      </c>
      <c r="BT55" s="31">
        <f t="shared" si="129"/>
        <v>1.51</v>
      </c>
      <c r="BU55" s="31">
        <f t="shared" si="130"/>
        <v>1.655</v>
      </c>
      <c r="BV55" s="31">
        <f t="shared" si="131"/>
        <v>1.8</v>
      </c>
      <c r="BW55" s="31">
        <f t="shared" si="132"/>
        <v>1.655</v>
      </c>
    </row>
  </sheetData>
  <mergeCells count="7">
    <mergeCell ref="BO1:BW1"/>
    <mergeCell ref="BE1:BM1"/>
    <mergeCell ref="D1:K1"/>
    <mergeCell ref="M1:V1"/>
    <mergeCell ref="AH1:AS1"/>
    <mergeCell ref="X1:AF1"/>
    <mergeCell ref="AU1:BC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Licence Information</vt:lpstr>
      <vt:lpstr>Mackas GW Monitoring</vt:lpstr>
    </vt:vector>
  </TitlesOfParts>
  <Company>Umwelt (Australia)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sgrunsell</dc:creator>
  <cp:lastModifiedBy>Justin O'Loughlin</cp:lastModifiedBy>
  <dcterms:created xsi:type="dcterms:W3CDTF">2015-03-09T04:54:25Z</dcterms:created>
  <dcterms:modified xsi:type="dcterms:W3CDTF">2018-10-03T22:49:29Z</dcterms:modified>
</cp:coreProperties>
</file>